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User Documents\ME\Sustainability at Vickers Oils\UEIL sustainability group\"/>
    </mc:Choice>
  </mc:AlternateContent>
  <xr:revisionPtr revIDLastSave="0" documentId="13_ncr:1_{A7968C56-C264-4502-80DA-571365461BD4}" xr6:coauthVersionLast="47" xr6:coauthVersionMax="47" xr10:uidLastSave="{00000000-0000-0000-0000-000000000000}"/>
  <bookViews>
    <workbookView xWindow="-108" yWindow="-108" windowWidth="23256" windowHeight="12576" tabRatio="774" activeTab="1" xr2:uid="{00000000-000D-0000-FFFF-FFFF00000000}"/>
  </bookViews>
  <sheets>
    <sheet name="Guideline, how to use template" sheetId="9" r:id="rId1"/>
    <sheet name="1. Reporting &amp; Reducing" sheetId="1" r:id="rId2"/>
    <sheet name="2. Footprint" sheetId="6" r:id="rId3"/>
    <sheet name="Fictitious company as example" sheetId="11" r:id="rId4"/>
    <sheet name="Example - Report&amp;Reducing" sheetId="7" r:id="rId5"/>
    <sheet name="Example - Footprint" sheetId="8" r:id="rId6"/>
    <sheet name="Summary of template revisions " sheetId="10" r:id="rId7"/>
    <sheet name="Help database - do not change!" sheetId="3" r:id="rId8"/>
  </sheets>
  <externalReferences>
    <externalReference r:id="rId9"/>
  </externalReferences>
  <definedNames>
    <definedName name="_xlnm._FilterDatabase" localSheetId="1" hidden="1">'1. Reporting &amp; Reducing'!$A$4:$AB$24</definedName>
    <definedName name="_xlnm._FilterDatabase" localSheetId="4" hidden="1">'Example - Report&amp;Reducing'!$A$5:$AB$5</definedName>
    <definedName name="_ftn1" localSheetId="1">'1. Reporting &amp; Reducing'!#REF!</definedName>
    <definedName name="_ftn1" localSheetId="4">'Example - Report&amp;Reducing'!$C$28</definedName>
    <definedName name="_ftnref1" localSheetId="1">'1. Reporting &amp; Reducing'!$C$16</definedName>
    <definedName name="_ftnref1" localSheetId="4">'Example - Report&amp;Reducing'!$C$17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6" l="1"/>
  <c r="T25" i="1"/>
  <c r="T7" i="1"/>
  <c r="T8" i="1"/>
  <c r="T9" i="1"/>
  <c r="T10" i="1"/>
  <c r="T11" i="1"/>
  <c r="T12" i="1"/>
  <c r="T13" i="1"/>
  <c r="T14" i="1"/>
  <c r="T15" i="1"/>
  <c r="T16" i="1"/>
  <c r="T17" i="1"/>
  <c r="T18" i="1"/>
  <c r="T19" i="1"/>
  <c r="T20" i="1"/>
  <c r="T21" i="1"/>
  <c r="T22" i="1"/>
  <c r="T23" i="1"/>
  <c r="T24" i="1"/>
  <c r="T6" i="1"/>
  <c r="T5" i="1"/>
  <c r="T27" i="1" s="1"/>
  <c r="C8" i="8" l="1"/>
  <c r="C18" i="8"/>
  <c r="T25" i="7"/>
  <c r="T24" i="7"/>
  <c r="T23" i="7"/>
  <c r="T22" i="7"/>
  <c r="T21" i="7"/>
  <c r="T19" i="7"/>
  <c r="T18" i="7"/>
  <c r="T17" i="7"/>
  <c r="T16" i="7"/>
  <c r="T15" i="7"/>
  <c r="T14" i="7"/>
  <c r="C9" i="8" s="1"/>
  <c r="T13" i="7"/>
  <c r="T12" i="7"/>
  <c r="T10" i="7"/>
  <c r="T9" i="7"/>
  <c r="T8" i="7"/>
  <c r="T6" i="7"/>
  <c r="C11" i="8"/>
  <c r="C10" i="8"/>
  <c r="C4" i="8"/>
  <c r="A4" i="8"/>
  <c r="E1" i="8"/>
  <c r="C19" i="8" l="1"/>
  <c r="C17" i="8"/>
  <c r="C16" i="8"/>
  <c r="T28" i="7"/>
  <c r="E1" i="6" l="1"/>
  <c r="C9" i="6"/>
  <c r="C17" i="6" l="1"/>
  <c r="C19" i="6"/>
  <c r="C10" i="6"/>
  <c r="C18" i="6" s="1"/>
  <c r="C4" i="6"/>
  <c r="A4" i="6"/>
  <c r="C8" i="6" l="1"/>
  <c r="C1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Mathew Evans</author>
    <author>Peter Vickers</author>
  </authors>
  <commentList>
    <comment ref="A4" authorId="0" shapeId="0" xr:uid="{9903A6F9-52AB-444B-8923-8C0C3A3096E5}">
      <text>
        <r>
          <rPr>
            <b/>
            <sz val="12"/>
            <color indexed="81"/>
            <rFont val="Tahoma"/>
            <family val="2"/>
          </rPr>
          <t>Mathew Evans:</t>
        </r>
        <r>
          <rPr>
            <sz val="12"/>
            <color indexed="81"/>
            <rFont val="Tahoma"/>
            <family val="2"/>
          </rPr>
          <t xml:space="preserve">
Describes in which scope as per the Greenhouse Gas Protocol (GHG Protocol) the respective source of emission is classified. As per the GHG Protocol, there are three main scopes.</t>
        </r>
      </text>
    </comment>
    <comment ref="B4" authorId="0" shapeId="0" xr:uid="{1A32A4E4-342F-45F8-A93C-759B0A903CB6}">
      <text>
        <r>
          <rPr>
            <b/>
            <sz val="12"/>
            <color indexed="81"/>
            <rFont val="Tahoma"/>
            <family val="2"/>
          </rPr>
          <t>Mathew Evans:</t>
        </r>
        <r>
          <rPr>
            <sz val="12"/>
            <color indexed="81"/>
            <rFont val="Tahoma"/>
            <family val="2"/>
          </rPr>
          <t xml:space="preserve">
Describes the category of the emission. As per the GHG Protocol, there are the following categories:</t>
        </r>
      </text>
    </comment>
    <comment ref="C4" authorId="0" shapeId="0" xr:uid="{A6D4E0D5-2BEB-41A4-A6AD-70E88CDD3F37}">
      <text>
        <r>
          <rPr>
            <b/>
            <sz val="9"/>
            <color indexed="81"/>
            <rFont val="Tahoma"/>
            <family val="2"/>
          </rPr>
          <t>Mathew Evans:</t>
        </r>
        <r>
          <rPr>
            <sz val="9"/>
            <color indexed="81"/>
            <rFont val="Tahoma"/>
            <family val="2"/>
          </rPr>
          <t xml:space="preserve">
</t>
        </r>
        <r>
          <rPr>
            <sz val="12"/>
            <color indexed="81"/>
            <rFont val="Tahoma"/>
            <family val="2"/>
          </rPr>
          <t>Details the source of the emission.</t>
        </r>
      </text>
    </comment>
    <comment ref="D4" authorId="0" shapeId="0" xr:uid="{07A182EB-5F8E-4A6B-BDFE-27A0BC949B22}">
      <text>
        <r>
          <rPr>
            <b/>
            <sz val="9"/>
            <color indexed="81"/>
            <rFont val="Tahoma"/>
            <family val="2"/>
          </rPr>
          <t>Mathew Evans:</t>
        </r>
        <r>
          <rPr>
            <sz val="9"/>
            <color indexed="81"/>
            <rFont val="Tahoma"/>
            <family val="2"/>
          </rPr>
          <t xml:space="preserve">
</t>
        </r>
        <r>
          <rPr>
            <sz val="12"/>
            <color indexed="81"/>
            <rFont val="Tahoma"/>
            <family val="2"/>
          </rPr>
          <t>Defines the geographical location of the organizational unit owning the source of the emission</t>
        </r>
      </text>
    </comment>
    <comment ref="E4" authorId="0" shapeId="0" xr:uid="{37625F41-0017-4C0C-B918-B6323FBB6F14}">
      <text>
        <r>
          <rPr>
            <b/>
            <sz val="9"/>
            <color indexed="81"/>
            <rFont val="Tahoma"/>
            <family val="2"/>
          </rPr>
          <t>Mathew Evans:</t>
        </r>
        <r>
          <rPr>
            <sz val="9"/>
            <color indexed="81"/>
            <rFont val="Tahoma"/>
            <family val="2"/>
          </rPr>
          <t xml:space="preserve">
</t>
        </r>
        <r>
          <rPr>
            <sz val="12"/>
            <color indexed="81"/>
            <rFont val="Tahoma"/>
            <family val="2"/>
          </rPr>
          <t>Defines the (process) owner of the source of the emission, if applicable.</t>
        </r>
      </text>
    </comment>
    <comment ref="F4" authorId="0" shapeId="0" xr:uid="{35B40AF3-DAA4-4D87-9EAA-18394FA97DA3}">
      <text>
        <r>
          <rPr>
            <b/>
            <sz val="9"/>
            <color indexed="81"/>
            <rFont val="Tahoma"/>
            <family val="2"/>
          </rPr>
          <t>Mathew Evans:</t>
        </r>
        <r>
          <rPr>
            <sz val="9"/>
            <color indexed="81"/>
            <rFont val="Tahoma"/>
            <family val="2"/>
          </rPr>
          <t xml:space="preserve">
</t>
        </r>
        <r>
          <rPr>
            <sz val="12"/>
            <color indexed="81"/>
            <rFont val="Tahoma"/>
            <family val="2"/>
          </rPr>
          <t xml:space="preserve">Describes briefly what is in-scope and what is out-of-scope for the respective source of the emission. (Full definition of the boundaries / scope may require additional documentation, because there are so many variable factors.) </t>
        </r>
      </text>
    </comment>
    <comment ref="G4" authorId="0" shapeId="0" xr:uid="{D8AD723D-2894-4A9F-B44B-B07E7D71D73A}">
      <text>
        <r>
          <rPr>
            <b/>
            <sz val="9"/>
            <color indexed="81"/>
            <rFont val="Tahoma"/>
            <family val="2"/>
          </rPr>
          <t>Mathew Evans:</t>
        </r>
        <r>
          <rPr>
            <sz val="9"/>
            <color indexed="81"/>
            <rFont val="Tahoma"/>
            <family val="2"/>
          </rPr>
          <t xml:space="preserve">
</t>
        </r>
        <r>
          <rPr>
            <sz val="12"/>
            <color indexed="81"/>
            <rFont val="Tahoma"/>
            <family val="2"/>
          </rPr>
          <t>Describes briefly what methodology was used to calculate and – if applicable – some suggestions about scope of primary and/or secondary data</t>
        </r>
      </text>
    </comment>
    <comment ref="H4" authorId="0" shapeId="0" xr:uid="{F87A2FC7-C104-4F78-98F3-3FC0C9CB7042}">
      <text>
        <r>
          <rPr>
            <b/>
            <sz val="9"/>
            <color indexed="81"/>
            <rFont val="Tahoma"/>
            <family val="2"/>
          </rPr>
          <t>Mathew Evans:</t>
        </r>
        <r>
          <rPr>
            <sz val="9"/>
            <color indexed="81"/>
            <rFont val="Tahoma"/>
            <family val="2"/>
          </rPr>
          <t xml:space="preserve">
</t>
        </r>
        <r>
          <rPr>
            <sz val="12"/>
            <color indexed="81"/>
            <rFont val="Tahoma"/>
            <family val="2"/>
          </rPr>
          <t>As there are many sources of methodology, please state which source the methodology was derived from.</t>
        </r>
      </text>
    </comment>
    <comment ref="I4" authorId="0" shapeId="0" xr:uid="{E6AA0A46-9867-4008-8B7C-33735C09B1B0}">
      <text>
        <r>
          <rPr>
            <b/>
            <sz val="9"/>
            <color indexed="81"/>
            <rFont val="Tahoma"/>
            <family val="2"/>
          </rPr>
          <t>Mathew Evans:</t>
        </r>
        <r>
          <rPr>
            <sz val="9"/>
            <color indexed="81"/>
            <rFont val="Tahoma"/>
            <family val="2"/>
          </rPr>
          <t xml:space="preserve">
</t>
        </r>
        <r>
          <rPr>
            <sz val="12"/>
            <color indexed="81"/>
            <rFont val="Tahoma"/>
            <family val="2"/>
          </rPr>
          <t>Details any accepted standard, which has been used to calculate or account the CO2e value, such as ISO norms, PAS2050, etc</t>
        </r>
        <r>
          <rPr>
            <sz val="9"/>
            <color indexed="81"/>
            <rFont val="Tahoma"/>
            <family val="2"/>
          </rPr>
          <t>.</t>
        </r>
      </text>
    </comment>
    <comment ref="J4" authorId="0" shapeId="0" xr:uid="{D99B2B63-97C0-4CF4-8F6F-75D503330D8D}">
      <text>
        <r>
          <rPr>
            <b/>
            <sz val="9"/>
            <color indexed="81"/>
            <rFont val="Tahoma"/>
            <family val="2"/>
          </rPr>
          <t>Mathew Evans:</t>
        </r>
        <r>
          <rPr>
            <sz val="9"/>
            <color indexed="81"/>
            <rFont val="Tahoma"/>
            <family val="2"/>
          </rPr>
          <t xml:space="preserve">
</t>
        </r>
        <r>
          <rPr>
            <sz val="12"/>
            <color indexed="81"/>
            <rFont val="Tahoma"/>
            <family val="2"/>
          </rPr>
          <t>Specifies the external source of information providing the activity data. Activity data is the actual basis to which an emission factor is applied to calculate the CO2e emissions in tons.</t>
        </r>
      </text>
    </comment>
    <comment ref="K4" authorId="0" shapeId="0" xr:uid="{A933E80B-5CC2-4DEE-98A5-EF204F69CA7C}">
      <text>
        <r>
          <rPr>
            <b/>
            <sz val="9"/>
            <color indexed="81"/>
            <rFont val="Tahoma"/>
            <family val="2"/>
          </rPr>
          <t>Mathew Evans:</t>
        </r>
        <r>
          <rPr>
            <sz val="9"/>
            <color indexed="81"/>
            <rFont val="Tahoma"/>
            <family val="2"/>
          </rPr>
          <t xml:space="preserve">
</t>
        </r>
        <r>
          <rPr>
            <sz val="12"/>
            <color indexed="81"/>
            <rFont val="Tahoma"/>
            <family val="2"/>
          </rPr>
          <t xml:space="preserve">Specifies the internal source of information providing the activity data. </t>
        </r>
      </text>
    </comment>
    <comment ref="L4" authorId="0" shapeId="0" xr:uid="{7701614B-A197-40DE-BAA9-18A552496C1F}">
      <text>
        <r>
          <rPr>
            <b/>
            <sz val="9"/>
            <color indexed="81"/>
            <rFont val="Tahoma"/>
            <family val="2"/>
          </rPr>
          <t>Mathew Evans:</t>
        </r>
        <r>
          <rPr>
            <sz val="9"/>
            <color indexed="81"/>
            <rFont val="Tahoma"/>
            <family val="2"/>
          </rPr>
          <t xml:space="preserve">
</t>
        </r>
        <r>
          <rPr>
            <sz val="12"/>
            <color indexed="81"/>
            <rFont val="Tahoma"/>
            <family val="2"/>
          </rPr>
          <t>In this cell, the activity data is inserted.</t>
        </r>
      </text>
    </comment>
    <comment ref="M4" authorId="0" shapeId="0" xr:uid="{783011A4-7B48-4E6F-8FB9-8D81822E210E}">
      <text>
        <r>
          <rPr>
            <b/>
            <sz val="9"/>
            <color indexed="81"/>
            <rFont val="Tahoma"/>
            <family val="2"/>
          </rPr>
          <t>Mathew Evans:</t>
        </r>
        <r>
          <rPr>
            <sz val="9"/>
            <color indexed="81"/>
            <rFont val="Tahoma"/>
            <family val="2"/>
          </rPr>
          <t xml:space="preserve">
</t>
        </r>
        <r>
          <rPr>
            <sz val="12"/>
            <color indexed="81"/>
            <rFont val="Tahoma"/>
            <family val="2"/>
          </rPr>
          <t>In this cell, the activity data is inserted.</t>
        </r>
      </text>
    </comment>
    <comment ref="N4" authorId="0" shapeId="0" xr:uid="{77D79971-A784-4F0E-B9E8-2D1DBED71E00}">
      <text>
        <r>
          <rPr>
            <b/>
            <sz val="9"/>
            <color indexed="81"/>
            <rFont val="Tahoma"/>
            <family val="2"/>
          </rPr>
          <t>Mathew Evans:</t>
        </r>
        <r>
          <rPr>
            <sz val="9"/>
            <color indexed="81"/>
            <rFont val="Tahoma"/>
            <family val="2"/>
          </rPr>
          <t xml:space="preserve">
</t>
        </r>
        <r>
          <rPr>
            <sz val="12"/>
            <color indexed="81"/>
            <rFont val="Tahoma"/>
            <family val="2"/>
          </rPr>
          <t>Defines the time during which the activity data was generated. It is imperative to use one reporting period per edition of the report.</t>
        </r>
      </text>
    </comment>
    <comment ref="O4" authorId="0" shapeId="0" xr:uid="{560CE2DB-163B-49E7-82C6-3BB4267E0B4D}">
      <text>
        <r>
          <rPr>
            <b/>
            <sz val="9"/>
            <color indexed="81"/>
            <rFont val="Tahoma"/>
            <family val="2"/>
          </rPr>
          <t>Mathew Evans:</t>
        </r>
        <r>
          <rPr>
            <sz val="9"/>
            <color indexed="81"/>
            <rFont val="Tahoma"/>
            <family val="2"/>
          </rPr>
          <t xml:space="preserve">
</t>
        </r>
        <r>
          <rPr>
            <sz val="12"/>
            <color indexed="81"/>
            <rFont val="Tahoma"/>
            <family val="2"/>
          </rPr>
          <t>Specifies the source or document in which the activity data is provided.</t>
        </r>
      </text>
    </comment>
    <comment ref="P4" authorId="0" shapeId="0" xr:uid="{97006A95-A2FD-4D67-B067-42A0D4DB525F}">
      <text>
        <r>
          <rPr>
            <b/>
            <sz val="9"/>
            <color indexed="81"/>
            <rFont val="Tahoma"/>
            <family val="2"/>
          </rPr>
          <t>Mathew Evans:</t>
        </r>
        <r>
          <rPr>
            <sz val="9"/>
            <color indexed="81"/>
            <rFont val="Tahoma"/>
            <family val="2"/>
          </rPr>
          <t xml:space="preserve">
</t>
        </r>
        <r>
          <rPr>
            <sz val="12"/>
            <color indexed="81"/>
            <rFont val="Tahoma"/>
            <family val="2"/>
          </rPr>
          <t>S</t>
        </r>
        <r>
          <rPr>
            <sz val="10"/>
            <color indexed="81"/>
            <rFont val="Tahoma"/>
            <family val="2"/>
          </rPr>
          <t>pecifies the emission factor used to calculate the CO2e emissions based on the activity data.
Ensure that emission factor used is in kg CO2e / unit of activity data
These emission factors can vary significantly between suppliers, regions and years, so we strongly recommend that you seek primary data, i.e. ask your supplier for the relevant emission factor which applies to their product.  Only if the supplier cannot give you this data, should you then seek secondary data such as the tables published by commercial organisations and by some governments.
Example emission factors given in reporting and reducing (tab 5)for the fictitious company. These factors have been taken from the UK government.</t>
        </r>
      </text>
    </comment>
    <comment ref="Q4" authorId="0" shapeId="0" xr:uid="{DF334B8F-C5A0-4960-AD9A-FFF9FC6E1257}">
      <text>
        <r>
          <rPr>
            <b/>
            <sz val="9"/>
            <color indexed="81"/>
            <rFont val="Tahoma"/>
            <family val="2"/>
          </rPr>
          <t>Mathew Evans:</t>
        </r>
        <r>
          <rPr>
            <sz val="9"/>
            <color indexed="81"/>
            <rFont val="Tahoma"/>
            <family val="2"/>
          </rPr>
          <t xml:space="preserve">
</t>
        </r>
        <r>
          <rPr>
            <sz val="12"/>
            <color indexed="81"/>
            <rFont val="Tahoma"/>
            <family val="2"/>
          </rPr>
          <t xml:space="preserve">Defines the year of validity of the emission factor used for calculation. This due to the fact that the emission factor could evolve over time (example: CO2e intensity of the electricity supplied due to change in mix of electricity generation sources).
As the reporting period should be in line with the financial year of the company (refer to par.0), it is strongly recommended that a CO2e conversion factor is used which is in line with most of the reporting period. </t>
        </r>
        <r>
          <rPr>
            <sz val="9"/>
            <color indexed="81"/>
            <rFont val="Tahoma"/>
            <family val="2"/>
          </rPr>
          <t xml:space="preserve">
</t>
        </r>
      </text>
    </comment>
    <comment ref="R4" authorId="0" shapeId="0" xr:uid="{D351EE0E-43FC-4662-94B6-BA9DFB263185}">
      <text>
        <r>
          <rPr>
            <b/>
            <sz val="9"/>
            <color indexed="81"/>
            <rFont val="Tahoma"/>
            <family val="2"/>
          </rPr>
          <t>Mathew Evans:</t>
        </r>
        <r>
          <rPr>
            <sz val="9"/>
            <color indexed="81"/>
            <rFont val="Tahoma"/>
            <family val="2"/>
          </rPr>
          <t xml:space="preserve">
</t>
        </r>
        <r>
          <rPr>
            <sz val="12"/>
            <color indexed="81"/>
            <rFont val="Tahoma"/>
            <family val="2"/>
          </rPr>
          <t>Specifies the source used to obtain the emission factor</t>
        </r>
        <r>
          <rPr>
            <sz val="9"/>
            <color indexed="81"/>
            <rFont val="Tahoma"/>
            <family val="2"/>
          </rPr>
          <t>.</t>
        </r>
      </text>
    </comment>
    <comment ref="S4" authorId="0" shapeId="0" xr:uid="{DCBDFD17-BBE9-4040-8D8B-3A7F9D8F098E}">
      <text>
        <r>
          <rPr>
            <b/>
            <sz val="9"/>
            <color indexed="81"/>
            <rFont val="Tahoma"/>
            <family val="2"/>
          </rPr>
          <t>Mathew Evans:</t>
        </r>
        <r>
          <rPr>
            <sz val="9"/>
            <color indexed="81"/>
            <rFont val="Tahoma"/>
            <family val="2"/>
          </rPr>
          <t xml:space="preserve">
</t>
        </r>
        <r>
          <rPr>
            <sz val="12"/>
            <color indexed="81"/>
            <rFont val="Tahoma"/>
            <family val="2"/>
          </rPr>
          <t>Document which approach has been chosen</t>
        </r>
      </text>
    </comment>
    <comment ref="T4" authorId="0" shapeId="0" xr:uid="{3F7684CE-1268-42AA-8FA3-422842476A79}">
      <text>
        <r>
          <rPr>
            <b/>
            <sz val="9"/>
            <color indexed="81"/>
            <rFont val="Tahoma"/>
            <family val="2"/>
          </rPr>
          <t>Mathew Evans:</t>
        </r>
        <r>
          <rPr>
            <sz val="9"/>
            <color indexed="81"/>
            <rFont val="Tahoma"/>
            <family val="2"/>
          </rPr>
          <t xml:space="preserve">
CO2e emissions in tonne's, derived from multiplying the activity data with the emission factor.</t>
        </r>
      </text>
    </comment>
    <comment ref="U4" authorId="0" shapeId="0" xr:uid="{F8B466ED-981F-45FC-9BE5-3AA73B51C6ED}">
      <text>
        <r>
          <rPr>
            <b/>
            <sz val="9"/>
            <color indexed="81"/>
            <rFont val="Tahoma"/>
            <family val="2"/>
          </rPr>
          <t>Mathew Evans:</t>
        </r>
        <r>
          <rPr>
            <sz val="9"/>
            <color indexed="81"/>
            <rFont val="Tahoma"/>
            <family val="2"/>
          </rPr>
          <t xml:space="preserve">
</t>
        </r>
        <r>
          <rPr>
            <sz val="12"/>
            <color indexed="81"/>
            <rFont val="Tahoma"/>
            <family val="2"/>
          </rPr>
          <t>Provides an estimation of the degree of uncertainty per calculated CO2e figure, based on solidity of the activity data as well as solidity of the CO2e emission value.</t>
        </r>
      </text>
    </comment>
    <comment ref="V4" authorId="0" shapeId="0" xr:uid="{AD2CF0E2-5182-4D77-AD7E-22A3929927A9}">
      <text>
        <r>
          <rPr>
            <b/>
            <sz val="9"/>
            <color indexed="81"/>
            <rFont val="Tahoma"/>
            <family val="2"/>
          </rPr>
          <t>Mathew Evans:</t>
        </r>
        <r>
          <rPr>
            <sz val="9"/>
            <color indexed="81"/>
            <rFont val="Tahoma"/>
            <family val="2"/>
          </rPr>
          <t xml:space="preserve">
</t>
        </r>
        <r>
          <rPr>
            <sz val="12"/>
            <color indexed="81"/>
            <rFont val="Tahoma"/>
            <family val="2"/>
          </rPr>
          <t>Provides details about any assumptions made with regard to the scope of the activity data, activity data itself and the emission factor.
Recommendation: Document assumptions taken in a separate file.</t>
        </r>
        <r>
          <rPr>
            <sz val="9"/>
            <color indexed="81"/>
            <rFont val="Tahoma"/>
            <family val="2"/>
          </rPr>
          <t xml:space="preserve">
</t>
        </r>
      </text>
    </comment>
    <comment ref="W4" authorId="0" shapeId="0" xr:uid="{94895895-1AE5-4BA5-8E9D-87673ED13BA0}">
      <text>
        <r>
          <rPr>
            <b/>
            <sz val="9"/>
            <color indexed="81"/>
            <rFont val="Tahoma"/>
            <family val="2"/>
          </rPr>
          <t>Mathew Evans:</t>
        </r>
        <r>
          <rPr>
            <sz val="9"/>
            <color indexed="81"/>
            <rFont val="Tahoma"/>
            <family val="2"/>
          </rPr>
          <t xml:space="preserve">
</t>
        </r>
        <r>
          <rPr>
            <sz val="12"/>
            <color indexed="81"/>
            <rFont val="Tahoma"/>
            <family val="2"/>
          </rPr>
          <t>Defines if an average / simplified calculation basis was used or whether CO2e values were calculated as detailed as possible.</t>
        </r>
      </text>
    </comment>
    <comment ref="X4" authorId="0" shapeId="0" xr:uid="{7D480412-D509-4D9B-9AE8-F0A16FE1007C}">
      <text>
        <r>
          <rPr>
            <b/>
            <sz val="9"/>
            <color indexed="81"/>
            <rFont val="Tahoma"/>
            <family val="2"/>
          </rPr>
          <t>Mathew Evans:</t>
        </r>
        <r>
          <rPr>
            <sz val="9"/>
            <color indexed="81"/>
            <rFont val="Tahoma"/>
            <family val="2"/>
          </rPr>
          <t xml:space="preserve">
</t>
        </r>
        <r>
          <rPr>
            <sz val="12"/>
            <color indexed="81"/>
            <rFont val="Tahoma"/>
            <family val="2"/>
          </rPr>
          <t>UEIL working group's experience (realistic but not real figures - for guidance only)
This column is meant to provide orientation with regard to emission factor values. Note that these are not real figures, but figures which are deemed to be realistic by the UEIL working group (Production &amp; Logistics), - compiler of this guideline</t>
        </r>
        <r>
          <rPr>
            <sz val="9"/>
            <color indexed="81"/>
            <rFont val="Tahoma"/>
            <family val="2"/>
          </rPr>
          <t xml:space="preserve">.
</t>
        </r>
      </text>
    </comment>
    <comment ref="Q7" authorId="1" shapeId="0" xr:uid="{00000000-0006-0000-0000-000001000000}">
      <text>
        <r>
          <rPr>
            <sz val="9"/>
            <color indexed="81"/>
            <rFont val="Tahoma"/>
            <family val="2"/>
          </rPr>
          <t>NOTE: Although CO2 Scope 1 emissions are set to zero, companies must separately declare CO2 released through the combustion of the bio-energy ("outside-of-scope" emissions)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Mathew Evans</author>
    <author>Peter Vickers</author>
  </authors>
  <commentList>
    <comment ref="A5" authorId="0" shapeId="0" xr:uid="{ECCC59EE-D038-4D63-99D1-DA2FD33F72D8}">
      <text>
        <r>
          <rPr>
            <b/>
            <sz val="12"/>
            <color indexed="81"/>
            <rFont val="Tahoma"/>
            <family val="2"/>
          </rPr>
          <t>Mathew Evans:</t>
        </r>
        <r>
          <rPr>
            <sz val="12"/>
            <color indexed="81"/>
            <rFont val="Tahoma"/>
            <family val="2"/>
          </rPr>
          <t xml:space="preserve">
Describes in which scope as per the Greenhouse Gas Protocol (GHG Protocol) the respective source of emission is classified. As per the GHG Protocol, there are three main scopes.</t>
        </r>
      </text>
    </comment>
    <comment ref="B5" authorId="0" shapeId="0" xr:uid="{1F79A0E8-FA5D-4D66-A7F5-C475D250F2CC}">
      <text>
        <r>
          <rPr>
            <b/>
            <sz val="12"/>
            <color indexed="81"/>
            <rFont val="Tahoma"/>
            <family val="2"/>
          </rPr>
          <t>Mathew Evans:</t>
        </r>
        <r>
          <rPr>
            <sz val="12"/>
            <color indexed="81"/>
            <rFont val="Tahoma"/>
            <family val="2"/>
          </rPr>
          <t xml:space="preserve">
Describes the category of the emission. As per the GHG Protocol, there are the following categories:</t>
        </r>
      </text>
    </comment>
    <comment ref="C5" authorId="0" shapeId="0" xr:uid="{FB5E821F-675A-45EA-B2EC-77E71FE4178D}">
      <text>
        <r>
          <rPr>
            <b/>
            <sz val="9"/>
            <color indexed="81"/>
            <rFont val="Tahoma"/>
            <family val="2"/>
          </rPr>
          <t>Mathew Evans:</t>
        </r>
        <r>
          <rPr>
            <sz val="9"/>
            <color indexed="81"/>
            <rFont val="Tahoma"/>
            <family val="2"/>
          </rPr>
          <t xml:space="preserve">
</t>
        </r>
        <r>
          <rPr>
            <sz val="12"/>
            <color indexed="81"/>
            <rFont val="Tahoma"/>
            <family val="2"/>
          </rPr>
          <t>Details the source of the emission.</t>
        </r>
      </text>
    </comment>
    <comment ref="D5" authorId="0" shapeId="0" xr:uid="{C2555880-A95D-4DC7-99AD-5EFA07557135}">
      <text>
        <r>
          <rPr>
            <b/>
            <sz val="9"/>
            <color indexed="81"/>
            <rFont val="Tahoma"/>
            <family val="2"/>
          </rPr>
          <t>Mathew Evans:</t>
        </r>
        <r>
          <rPr>
            <sz val="9"/>
            <color indexed="81"/>
            <rFont val="Tahoma"/>
            <family val="2"/>
          </rPr>
          <t xml:space="preserve">
</t>
        </r>
        <r>
          <rPr>
            <sz val="12"/>
            <color indexed="81"/>
            <rFont val="Tahoma"/>
            <family val="2"/>
          </rPr>
          <t>Defines the geographical location of the organizational unit owning the source of the emission</t>
        </r>
      </text>
    </comment>
    <comment ref="E5" authorId="0" shapeId="0" xr:uid="{441992DA-FE01-4D09-AB5B-E8EF8B9B0AAC}">
      <text>
        <r>
          <rPr>
            <b/>
            <sz val="9"/>
            <color indexed="81"/>
            <rFont val="Tahoma"/>
            <family val="2"/>
          </rPr>
          <t>Mathew Evans:</t>
        </r>
        <r>
          <rPr>
            <sz val="9"/>
            <color indexed="81"/>
            <rFont val="Tahoma"/>
            <family val="2"/>
          </rPr>
          <t xml:space="preserve">
</t>
        </r>
        <r>
          <rPr>
            <sz val="12"/>
            <color indexed="81"/>
            <rFont val="Tahoma"/>
            <family val="2"/>
          </rPr>
          <t>Defines the (process) owner of the source of the emission, if applicable.</t>
        </r>
      </text>
    </comment>
    <comment ref="F5" authorId="0" shapeId="0" xr:uid="{9E49539A-F6CD-4BA4-B263-8B763070C3C1}">
      <text>
        <r>
          <rPr>
            <b/>
            <sz val="9"/>
            <color indexed="81"/>
            <rFont val="Tahoma"/>
            <family val="2"/>
          </rPr>
          <t>Mathew Evans:</t>
        </r>
        <r>
          <rPr>
            <sz val="9"/>
            <color indexed="81"/>
            <rFont val="Tahoma"/>
            <family val="2"/>
          </rPr>
          <t xml:space="preserve">
</t>
        </r>
        <r>
          <rPr>
            <sz val="12"/>
            <color indexed="81"/>
            <rFont val="Tahoma"/>
            <family val="2"/>
          </rPr>
          <t xml:space="preserve">Describes briefly what is in-scope and what is out-of-scope for the respective source of the emission. (Full definition of the boundaries / scope may require additional documentation, because there are so many variable factors.) </t>
        </r>
      </text>
    </comment>
    <comment ref="G5" authorId="0" shapeId="0" xr:uid="{CCEEFE04-3559-4349-8DA8-5118283367D7}">
      <text>
        <r>
          <rPr>
            <b/>
            <sz val="9"/>
            <color indexed="81"/>
            <rFont val="Tahoma"/>
            <family val="2"/>
          </rPr>
          <t>Mathew Evans:</t>
        </r>
        <r>
          <rPr>
            <sz val="9"/>
            <color indexed="81"/>
            <rFont val="Tahoma"/>
            <family val="2"/>
          </rPr>
          <t xml:space="preserve">
</t>
        </r>
        <r>
          <rPr>
            <sz val="12"/>
            <color indexed="81"/>
            <rFont val="Tahoma"/>
            <family val="2"/>
          </rPr>
          <t>Describes briefly what methodology was used to calculate and – if applicable – some suggestions about scope of primary and/or secondary data</t>
        </r>
      </text>
    </comment>
    <comment ref="H5" authorId="0" shapeId="0" xr:uid="{F1B67952-7A3A-4B9E-A8F7-1489A304E0F4}">
      <text>
        <r>
          <rPr>
            <b/>
            <sz val="9"/>
            <color indexed="81"/>
            <rFont val="Tahoma"/>
            <family val="2"/>
          </rPr>
          <t>Mathew Evans:</t>
        </r>
        <r>
          <rPr>
            <sz val="9"/>
            <color indexed="81"/>
            <rFont val="Tahoma"/>
            <family val="2"/>
          </rPr>
          <t xml:space="preserve">
</t>
        </r>
        <r>
          <rPr>
            <sz val="12"/>
            <color indexed="81"/>
            <rFont val="Tahoma"/>
            <family val="2"/>
          </rPr>
          <t>As there are many sources of methodology, please state which source the methodology was derived from.</t>
        </r>
      </text>
    </comment>
    <comment ref="I5" authorId="0" shapeId="0" xr:uid="{14F7FF6E-5085-4E26-ABB9-888CDB8B8FC0}">
      <text>
        <r>
          <rPr>
            <b/>
            <sz val="9"/>
            <color indexed="81"/>
            <rFont val="Tahoma"/>
            <family val="2"/>
          </rPr>
          <t>Mathew Evans:</t>
        </r>
        <r>
          <rPr>
            <sz val="9"/>
            <color indexed="81"/>
            <rFont val="Tahoma"/>
            <family val="2"/>
          </rPr>
          <t xml:space="preserve">
</t>
        </r>
        <r>
          <rPr>
            <sz val="12"/>
            <color indexed="81"/>
            <rFont val="Tahoma"/>
            <family val="2"/>
          </rPr>
          <t>Details any accepted standard, which has been used to calculate or account the CO2e value, such as ISO norms, PAS2050, etc</t>
        </r>
        <r>
          <rPr>
            <sz val="9"/>
            <color indexed="81"/>
            <rFont val="Tahoma"/>
            <family val="2"/>
          </rPr>
          <t>.</t>
        </r>
      </text>
    </comment>
    <comment ref="J5" authorId="0" shapeId="0" xr:uid="{64118F28-E9C6-4C12-A364-8E215DCD22D5}">
      <text>
        <r>
          <rPr>
            <b/>
            <sz val="9"/>
            <color indexed="81"/>
            <rFont val="Tahoma"/>
            <family val="2"/>
          </rPr>
          <t>Mathew Evans:</t>
        </r>
        <r>
          <rPr>
            <sz val="9"/>
            <color indexed="81"/>
            <rFont val="Tahoma"/>
            <family val="2"/>
          </rPr>
          <t xml:space="preserve">
</t>
        </r>
        <r>
          <rPr>
            <sz val="12"/>
            <color indexed="81"/>
            <rFont val="Tahoma"/>
            <family val="2"/>
          </rPr>
          <t>Specifies the external source of information providing the activity data. Activity data is the actual basis to which an emission factor is applied to calculate the CO2e emissions in tons.</t>
        </r>
      </text>
    </comment>
    <comment ref="K5" authorId="0" shapeId="0" xr:uid="{2BBAD28B-F702-405F-938B-45693B12A09E}">
      <text>
        <r>
          <rPr>
            <b/>
            <sz val="9"/>
            <color indexed="81"/>
            <rFont val="Tahoma"/>
            <family val="2"/>
          </rPr>
          <t>Mathew Evans:</t>
        </r>
        <r>
          <rPr>
            <sz val="9"/>
            <color indexed="81"/>
            <rFont val="Tahoma"/>
            <family val="2"/>
          </rPr>
          <t xml:space="preserve">
</t>
        </r>
        <r>
          <rPr>
            <sz val="12"/>
            <color indexed="81"/>
            <rFont val="Tahoma"/>
            <family val="2"/>
          </rPr>
          <t xml:space="preserve">Specifies the internal source of information providing the activity data. </t>
        </r>
      </text>
    </comment>
    <comment ref="L5" authorId="0" shapeId="0" xr:uid="{59600EAC-F74F-47DC-8723-322E1EC7709C}">
      <text>
        <r>
          <rPr>
            <b/>
            <sz val="9"/>
            <color indexed="81"/>
            <rFont val="Tahoma"/>
            <family val="2"/>
          </rPr>
          <t>Mathew Evans:</t>
        </r>
        <r>
          <rPr>
            <sz val="9"/>
            <color indexed="81"/>
            <rFont val="Tahoma"/>
            <family val="2"/>
          </rPr>
          <t xml:space="preserve">
</t>
        </r>
        <r>
          <rPr>
            <sz val="12"/>
            <color indexed="81"/>
            <rFont val="Tahoma"/>
            <family val="2"/>
          </rPr>
          <t>In this cell, the activity data is inserted.</t>
        </r>
      </text>
    </comment>
    <comment ref="M5" authorId="0" shapeId="0" xr:uid="{BE045499-105A-4D7F-94C3-D8143641C0B2}">
      <text>
        <r>
          <rPr>
            <b/>
            <sz val="9"/>
            <color indexed="81"/>
            <rFont val="Tahoma"/>
            <family val="2"/>
          </rPr>
          <t>Mathew Evans:</t>
        </r>
        <r>
          <rPr>
            <sz val="9"/>
            <color indexed="81"/>
            <rFont val="Tahoma"/>
            <family val="2"/>
          </rPr>
          <t xml:space="preserve">
</t>
        </r>
        <r>
          <rPr>
            <sz val="12"/>
            <color indexed="81"/>
            <rFont val="Tahoma"/>
            <family val="2"/>
          </rPr>
          <t>In this cell, the activity data is inserted.</t>
        </r>
      </text>
    </comment>
    <comment ref="N5" authorId="0" shapeId="0" xr:uid="{297BD62F-6AB0-4A0F-B2F3-4FD06A0A69E1}">
      <text>
        <r>
          <rPr>
            <b/>
            <sz val="9"/>
            <color indexed="81"/>
            <rFont val="Tahoma"/>
            <family val="2"/>
          </rPr>
          <t>Mathew Evans:</t>
        </r>
        <r>
          <rPr>
            <sz val="9"/>
            <color indexed="81"/>
            <rFont val="Tahoma"/>
            <family val="2"/>
          </rPr>
          <t xml:space="preserve">
</t>
        </r>
        <r>
          <rPr>
            <sz val="12"/>
            <color indexed="81"/>
            <rFont val="Tahoma"/>
            <family val="2"/>
          </rPr>
          <t>Defines the time during which the activity data was generated. It is imperative to use one reporting period per edition of the report.</t>
        </r>
      </text>
    </comment>
    <comment ref="O5" authorId="0" shapeId="0" xr:uid="{6A897F82-82A4-4183-A326-114BEEB22DB9}">
      <text>
        <r>
          <rPr>
            <b/>
            <sz val="9"/>
            <color indexed="81"/>
            <rFont val="Tahoma"/>
            <family val="2"/>
          </rPr>
          <t>Mathew Evans:</t>
        </r>
        <r>
          <rPr>
            <sz val="9"/>
            <color indexed="81"/>
            <rFont val="Tahoma"/>
            <family val="2"/>
          </rPr>
          <t xml:space="preserve">
</t>
        </r>
        <r>
          <rPr>
            <sz val="12"/>
            <color indexed="81"/>
            <rFont val="Tahoma"/>
            <family val="2"/>
          </rPr>
          <t>Specifies the source or document in which the activity data is provided.</t>
        </r>
      </text>
    </comment>
    <comment ref="P5" authorId="0" shapeId="0" xr:uid="{E2096BA5-CE66-44A2-AABC-D73BF19942BB}">
      <text>
        <r>
          <rPr>
            <b/>
            <sz val="9"/>
            <color indexed="81"/>
            <rFont val="Tahoma"/>
            <family val="2"/>
          </rPr>
          <t>Mathew Evans:</t>
        </r>
        <r>
          <rPr>
            <sz val="9"/>
            <color indexed="81"/>
            <rFont val="Tahoma"/>
            <family val="2"/>
          </rPr>
          <t xml:space="preserve">
</t>
        </r>
        <r>
          <rPr>
            <sz val="12"/>
            <color indexed="81"/>
            <rFont val="Tahoma"/>
            <family val="2"/>
          </rPr>
          <t>Specifies the emission factor used to calculate the CO2e emissions based on the activity data.
Ensure that emission factor used is in kg CO2e / unit of activity data</t>
        </r>
        <r>
          <rPr>
            <sz val="9"/>
            <color indexed="81"/>
            <rFont val="Tahoma"/>
            <family val="2"/>
          </rPr>
          <t xml:space="preserve">
</t>
        </r>
      </text>
    </comment>
    <comment ref="Q5" authorId="0" shapeId="0" xr:uid="{7097F8E3-56B2-410F-988B-85B432AE9735}">
      <text>
        <r>
          <rPr>
            <b/>
            <sz val="9"/>
            <color indexed="81"/>
            <rFont val="Tahoma"/>
            <family val="2"/>
          </rPr>
          <t>Mathew Evans:</t>
        </r>
        <r>
          <rPr>
            <sz val="9"/>
            <color indexed="81"/>
            <rFont val="Tahoma"/>
            <family val="2"/>
          </rPr>
          <t xml:space="preserve">
</t>
        </r>
        <r>
          <rPr>
            <sz val="12"/>
            <color indexed="81"/>
            <rFont val="Tahoma"/>
            <family val="2"/>
          </rPr>
          <t xml:space="preserve">Defines the year of validity of the emission factor used for calculation. This due to the fact that the emission factor could evolve over time (example: CO2e intensity of the electricity supplied due to change in mix of electricity generation sources).
As the reporting period should be in line with the financial year of the company (refer to par.0), it is strongly recommended that a CO2e conversion factor is used which is in line with most of the reporting period. </t>
        </r>
        <r>
          <rPr>
            <sz val="9"/>
            <color indexed="81"/>
            <rFont val="Tahoma"/>
            <family val="2"/>
          </rPr>
          <t xml:space="preserve">
</t>
        </r>
      </text>
    </comment>
    <comment ref="R5" authorId="0" shapeId="0" xr:uid="{1682AD2B-C018-495F-80F9-CBB19488AF30}">
      <text>
        <r>
          <rPr>
            <b/>
            <sz val="9"/>
            <color indexed="81"/>
            <rFont val="Tahoma"/>
            <family val="2"/>
          </rPr>
          <t>Mathew Evans:</t>
        </r>
        <r>
          <rPr>
            <sz val="9"/>
            <color indexed="81"/>
            <rFont val="Tahoma"/>
            <family val="2"/>
          </rPr>
          <t xml:space="preserve">
</t>
        </r>
        <r>
          <rPr>
            <sz val="12"/>
            <color indexed="81"/>
            <rFont val="Tahoma"/>
            <family val="2"/>
          </rPr>
          <t>Specifies the source used to obtain the emission factor</t>
        </r>
        <r>
          <rPr>
            <sz val="9"/>
            <color indexed="81"/>
            <rFont val="Tahoma"/>
            <family val="2"/>
          </rPr>
          <t>.</t>
        </r>
      </text>
    </comment>
    <comment ref="S5" authorId="0" shapeId="0" xr:uid="{5CE38D55-1EBC-4F00-B2E9-5207D40A6065}">
      <text>
        <r>
          <rPr>
            <b/>
            <sz val="9"/>
            <color indexed="81"/>
            <rFont val="Tahoma"/>
            <family val="2"/>
          </rPr>
          <t>Mathew Evans:</t>
        </r>
        <r>
          <rPr>
            <sz val="9"/>
            <color indexed="81"/>
            <rFont val="Tahoma"/>
            <family val="2"/>
          </rPr>
          <t xml:space="preserve">
</t>
        </r>
        <r>
          <rPr>
            <sz val="12"/>
            <color indexed="81"/>
            <rFont val="Tahoma"/>
            <family val="2"/>
          </rPr>
          <t>Document which approach has been chosen</t>
        </r>
      </text>
    </comment>
    <comment ref="T5" authorId="0" shapeId="0" xr:uid="{717A7F42-2E0C-4F03-98FF-9632CBFD43F5}">
      <text>
        <r>
          <rPr>
            <b/>
            <sz val="9"/>
            <color indexed="81"/>
            <rFont val="Tahoma"/>
            <family val="2"/>
          </rPr>
          <t>Mathew Evans:</t>
        </r>
        <r>
          <rPr>
            <sz val="9"/>
            <color indexed="81"/>
            <rFont val="Tahoma"/>
            <family val="2"/>
          </rPr>
          <t xml:space="preserve">
CO2e emissions in kg, derived from multiplying the activity data with the emission factor.</t>
        </r>
      </text>
    </comment>
    <comment ref="U5" authorId="0" shapeId="0" xr:uid="{A8746AB4-42AF-4AC0-B7C6-3ECD2E3EE76D}">
      <text>
        <r>
          <rPr>
            <b/>
            <sz val="9"/>
            <color indexed="81"/>
            <rFont val="Tahoma"/>
            <family val="2"/>
          </rPr>
          <t>Mathew Evans:</t>
        </r>
        <r>
          <rPr>
            <sz val="9"/>
            <color indexed="81"/>
            <rFont val="Tahoma"/>
            <family val="2"/>
          </rPr>
          <t xml:space="preserve">
</t>
        </r>
        <r>
          <rPr>
            <sz val="12"/>
            <color indexed="81"/>
            <rFont val="Tahoma"/>
            <family val="2"/>
          </rPr>
          <t>Provides an estimation of the degree of uncertainty per calculated CO2e figure, based on solidity of the activity data as well as solidity of the CO2e emission value.</t>
        </r>
      </text>
    </comment>
    <comment ref="V5" authorId="0" shapeId="0" xr:uid="{75008053-020A-4581-B5F3-1E7B5C321465}">
      <text>
        <r>
          <rPr>
            <b/>
            <sz val="9"/>
            <color indexed="81"/>
            <rFont val="Tahoma"/>
            <family val="2"/>
          </rPr>
          <t>Mathew Evans:</t>
        </r>
        <r>
          <rPr>
            <sz val="9"/>
            <color indexed="81"/>
            <rFont val="Tahoma"/>
            <family val="2"/>
          </rPr>
          <t xml:space="preserve">
</t>
        </r>
        <r>
          <rPr>
            <sz val="12"/>
            <color indexed="81"/>
            <rFont val="Tahoma"/>
            <family val="2"/>
          </rPr>
          <t>Provides details about any assumptions made with regard to the scope of the activity data, activity data itself and the emission factor.
Recommendation: Document assumptions taken in a separate file.</t>
        </r>
        <r>
          <rPr>
            <sz val="9"/>
            <color indexed="81"/>
            <rFont val="Tahoma"/>
            <family val="2"/>
          </rPr>
          <t xml:space="preserve">
</t>
        </r>
      </text>
    </comment>
    <comment ref="W5" authorId="0" shapeId="0" xr:uid="{3A535B96-4089-4BBD-9055-4483B32EA330}">
      <text>
        <r>
          <rPr>
            <b/>
            <sz val="9"/>
            <color indexed="81"/>
            <rFont val="Tahoma"/>
            <family val="2"/>
          </rPr>
          <t>Mathew Evans:</t>
        </r>
        <r>
          <rPr>
            <sz val="9"/>
            <color indexed="81"/>
            <rFont val="Tahoma"/>
            <family val="2"/>
          </rPr>
          <t xml:space="preserve">
</t>
        </r>
        <r>
          <rPr>
            <sz val="12"/>
            <color indexed="81"/>
            <rFont val="Tahoma"/>
            <family val="2"/>
          </rPr>
          <t>Defines if an average / simplified calculation basis was used or whether CO2e values were calculated as detailed as possible.</t>
        </r>
      </text>
    </comment>
    <comment ref="X5" authorId="0" shapeId="0" xr:uid="{53075C9F-F9F5-4382-9909-2ECC7EC1238F}">
      <text>
        <r>
          <rPr>
            <b/>
            <sz val="9"/>
            <color indexed="81"/>
            <rFont val="Tahoma"/>
            <family val="2"/>
          </rPr>
          <t>Mathew Evans:</t>
        </r>
        <r>
          <rPr>
            <sz val="9"/>
            <color indexed="81"/>
            <rFont val="Tahoma"/>
            <family val="2"/>
          </rPr>
          <t xml:space="preserve">
</t>
        </r>
        <r>
          <rPr>
            <sz val="12"/>
            <color indexed="81"/>
            <rFont val="Tahoma"/>
            <family val="2"/>
          </rPr>
          <t>UEIL working group's experience (realistic but not real figures - for guidance only)
This column is meant to provide orientation with regard to emission factor values. Note that these are not real figures, but figures which are deemed to be realistic by the UEIL working group (Production &amp; Logistics), - compiler of this guideline</t>
        </r>
        <r>
          <rPr>
            <sz val="9"/>
            <color indexed="81"/>
            <rFont val="Tahoma"/>
            <family val="2"/>
          </rPr>
          <t xml:space="preserve">.
</t>
        </r>
      </text>
    </comment>
    <comment ref="Q7" authorId="1" shapeId="0" xr:uid="{00000000-0006-0000-0300-000001000000}">
      <text>
        <r>
          <rPr>
            <sz val="9"/>
            <color indexed="81"/>
            <rFont val="Tahoma"/>
            <family val="2"/>
          </rPr>
          <t>NOTE: Although CO2 Scope 1 emissions are set to zero, companies must separately declare CO2 released through the combustion of the bio-energy ("outside-of-scope" emissions)</t>
        </r>
      </text>
    </comment>
  </commentList>
</comments>
</file>

<file path=xl/sharedStrings.xml><?xml version="1.0" encoding="utf-8"?>
<sst xmlns="http://schemas.openxmlformats.org/spreadsheetml/2006/main" count="948" uniqueCount="446">
  <si>
    <t>0. Reporting period</t>
  </si>
  <si>
    <t>*Emission factors are not intended to be used for own LCA calculations, but serve as an example for orientation for own calculations.</t>
  </si>
  <si>
    <t>**will follow in a future version, following exchange with interested UEIL members</t>
  </si>
  <si>
    <t xml:space="preserve">1. Scope </t>
  </si>
  <si>
    <t>2. GHS Scope</t>
  </si>
  <si>
    <t>3. Detailed description of GHS scope</t>
  </si>
  <si>
    <t>4. Location of the 
organizational unit</t>
  </si>
  <si>
    <t>5. Owner</t>
  </si>
  <si>
    <t>6. Boundary 
conditions</t>
  </si>
  <si>
    <t>7. Methodology</t>
  </si>
  <si>
    <t>8. Source of 
methodology</t>
  </si>
  <si>
    <t>9. Accepted standard 
for measuring &amp; 
accounting</t>
  </si>
  <si>
    <t>10. External provider 
of information</t>
  </si>
  <si>
    <t>11. Internal provider 
of information</t>
  </si>
  <si>
    <t>12. Activity data</t>
  </si>
  <si>
    <t>13. Unit</t>
  </si>
  <si>
    <t>14. Reporting period 
for activity data</t>
  </si>
  <si>
    <t>15. Source of activity data</t>
  </si>
  <si>
    <t>16. Emission factor / 
unit*</t>
  </si>
  <si>
    <t>17. Reporting period of emission factor</t>
  </si>
  <si>
    <t>18. Source of 
emission factor</t>
  </si>
  <si>
    <t>19. Approach to be chosen in case of conflicting emission factors (Worst case / Best available technology / Triangulation)
emission factors</t>
  </si>
  <si>
    <t>21. Uncertainty assessment of 
the CO2e emission (in compliance with ISO14064-1 2018)</t>
  </si>
  <si>
    <t>22. Assumptions</t>
  </si>
  <si>
    <t>23. Average / simplified calculation basis / 
average emission values yes / no</t>
  </si>
  <si>
    <t>24. Approx. estimation on value of the emission factor, based on 
UEIL working group's experience (realistic but not real figures) - for guidance only</t>
  </si>
  <si>
    <t>Estimated reduction
potential in tons of CO2e per year</t>
  </si>
  <si>
    <t>Reduction Strategy**</t>
  </si>
  <si>
    <t xml:space="preserve">Relevance </t>
  </si>
  <si>
    <t>Priority</t>
  </si>
  <si>
    <t>Fuel combustion</t>
  </si>
  <si>
    <t xml:space="preserve">Gas-fired boiler raising steam 
for blending oils </t>
  </si>
  <si>
    <t>Muchfun</t>
  </si>
  <si>
    <t>Include all combustion in equipment operated and controlled by Muchfun</t>
  </si>
  <si>
    <t>Determine kWh of gas supplied and apply appropriate conversion factor to estimate tonnes CO2 eq</t>
  </si>
  <si>
    <t>GHG Protocol</t>
  </si>
  <si>
    <t>ISO14067</t>
  </si>
  <si>
    <t>Gas supplier</t>
  </si>
  <si>
    <t>Site Operations or Procurement</t>
  </si>
  <si>
    <t>Gas bill from supplier</t>
  </si>
  <si>
    <t>GHG Protocol emissions 
calculator or IPCC or UK DEFRA</t>
  </si>
  <si>
    <t>Average value approach - 
Average or averaged values taken</t>
  </si>
  <si>
    <t>B +/-20%</t>
  </si>
  <si>
    <t>Does not include the scope 3 emissions for the discovery, processing and transportation of the fuel</t>
  </si>
  <si>
    <t>no</t>
  </si>
  <si>
    <t>0.18316 kg CO2eq/kWh</t>
  </si>
  <si>
    <t xml:space="preserve">Gas-fired boiler raising steam 
for blending greases (higher 
temperature required) </t>
  </si>
  <si>
    <t xml:space="preserve">Bioenergy (eg biofuel, biomass, biogas)-fired boiler raising steam 
for blending oils </t>
  </si>
  <si>
    <t>n/a for CCMNPP</t>
  </si>
  <si>
    <t>Include all bioenergy fired combustion in equipment operated and controlled by the reporting company</t>
  </si>
  <si>
    <t>Record litres of biofuel used. CO2 set to net zero to account for C)2 absorbed by bioenergy source during growth. Apply appropriate conversion factor for non-CO2 GHGs (NO2, CH4).</t>
  </si>
  <si>
    <t>UK Government (DEFRA)  GHG conversion factor for company reporting - annual publication</t>
  </si>
  <si>
    <t>Bioenergy supplier</t>
  </si>
  <si>
    <t>(depends on fuel type)</t>
  </si>
  <si>
    <t>fuel bill from supplier</t>
  </si>
  <si>
    <t>(depends on fuel type) Kgs of non-CO2 GHGs</t>
  </si>
  <si>
    <t xml:space="preserve">
UK DEFRA</t>
  </si>
  <si>
    <t>Average value approach - Average or averaged values taken</t>
  </si>
  <si>
    <t>depends on bioenergy type</t>
  </si>
  <si>
    <t>Company vehicles</t>
  </si>
  <si>
    <t>Fossil-fuel powered fork 
lift trucks (FLTs)</t>
  </si>
  <si>
    <t>All FLTs operated on Muchfun site</t>
  </si>
  <si>
    <t>Determine volume of gas/gasoline/diesel burned and apply appropriate conversion factor</t>
  </si>
  <si>
    <t>Site operations or Procurement</t>
  </si>
  <si>
    <t>Volume of gas, gasoline or diesel consumed</t>
  </si>
  <si>
    <t>Operations or Procurement</t>
  </si>
  <si>
    <t>1.557 kg CO2eq/l for LPG 2.512 kg CO2eq/l for diesel 2.193kg CO2eq/l for petrol</t>
  </si>
  <si>
    <t>Own delivery vehicles (based 
at Muchfun site) making 
deliveries to customers within 
400km range of Muchfun factory</t>
  </si>
  <si>
    <t>All delivery vehicles owned or leased by Muchfun</t>
  </si>
  <si>
    <t>Volume of expensed fuel</t>
  </si>
  <si>
    <t>Fuel expenses</t>
  </si>
  <si>
    <t>2.512 kg CO2eq/l for diesel 2.193kg CO2eq/l for petrol</t>
  </si>
  <si>
    <t>Fugitive emissions</t>
  </si>
  <si>
    <t>n/a</t>
  </si>
  <si>
    <t>kg of released 
emissions</t>
  </si>
  <si>
    <t>Worst case approach - highest/ worst value taken</t>
  </si>
  <si>
    <t>D +/-40%</t>
  </si>
  <si>
    <t>not applicable</t>
  </si>
  <si>
    <t xml:space="preserve">Own fossil fuel powered FLTs </t>
  </si>
  <si>
    <t>Ruritania</t>
  </si>
  <si>
    <t>All FLTs operated on distributor site</t>
  </si>
  <si>
    <t>Own delivery vehicles in Ruritania 
to service local companies from 
own distribution company</t>
  </si>
  <si>
    <t>Finance</t>
  </si>
  <si>
    <t>Company cars and vans used 
by the Ruritanian sales team 
and field engineers</t>
  </si>
  <si>
    <t xml:space="preserve">Only company cars owned, leased or controlled directly by the company. </t>
  </si>
  <si>
    <t>Purchased electricity, 
heat and steam</t>
  </si>
  <si>
    <t>Bought-in electricity for Muchfun 
site (lighting and heating lab, 
warehouse &amp; offices, and running 
all electrical plant and equipment, 
and recharging electric FLTs, on site)</t>
  </si>
  <si>
    <t>Primary data</t>
  </si>
  <si>
    <t>QESH</t>
  </si>
  <si>
    <t>Primary data: on-site consumption measurement - in kwh
Secondary data: invoice of the utility provider</t>
  </si>
  <si>
    <t xml:space="preserve">Local government </t>
  </si>
  <si>
    <t>A +/-10%</t>
  </si>
  <si>
    <t>Bought in electricity – Ruritania 
(offices and warehouse - uses as above)</t>
  </si>
  <si>
    <t>Purchased goods 
and services</t>
  </si>
  <si>
    <t>Emissions from raw material 
extraction and manufacture - 
base oils</t>
  </si>
  <si>
    <t>Potentially consider average values
available from commercial databases</t>
  </si>
  <si>
    <t>Secondary data</t>
  </si>
  <si>
    <t>Suppliers</t>
  </si>
  <si>
    <t>Procurement</t>
  </si>
  <si>
    <t>amount of raw materials used in sold products - 
1kg packed or unpacked product sold</t>
  </si>
  <si>
    <t>yes</t>
  </si>
  <si>
    <t>Base oil Group I: 1.2 kg / kg
Group II/III: 1.4 kg / kg
PAO: 2.0 kg / kg
Ester: not yet determined</t>
  </si>
  <si>
    <t>Emissions from raw material 
extraction and manufacture - 
additives</t>
  </si>
  <si>
    <t>Additives: 4 kg / kg (t.b.c.)</t>
  </si>
  <si>
    <t xml:space="preserve">Emissions from packaging material </t>
  </si>
  <si>
    <t>amount of packaging materials used in sold products - 
1kg packed or unpacked product sold</t>
  </si>
  <si>
    <t>not available</t>
  </si>
  <si>
    <t>Transportation and 
distribution 
(up- and downstream)</t>
  </si>
  <si>
    <t xml:space="preserve">Customer Collection Model: 
Products made available at 
the Muchfun factory for 
pick-up by customers </t>
  </si>
  <si>
    <t>consider only transports 
which are contracted and paid by your company</t>
  </si>
  <si>
    <t>EN16258
GLEC framework</t>
  </si>
  <si>
    <t>Service provider</t>
  </si>
  <si>
    <t>Logistics Departement</t>
  </si>
  <si>
    <t>Sold volume in kg - shipped on EXW or FCA basis</t>
  </si>
  <si>
    <t>C +/-30%</t>
  </si>
  <si>
    <t>Bought-in transport (eg truck 
deliveries from Muchfun to 
Ruritania warehouse, 800km 
away; and to direct end-user 
customers in Europe)</t>
  </si>
  <si>
    <t>Primary data:
Shipped quantity in kg  with incoterm other than EXW or FCA OR shipped to subsidiary
Routing
Shipped quantity tand routing o Ruritania
Shipped quantity tand routing o end customers 
ZIP Code of end customers
per packed kg of product sold</t>
  </si>
  <si>
    <t>Shipping statistics</t>
  </si>
  <si>
    <t xml:space="preserve">
EN16258-compliant 
database (carboncare.org 
or ecotransit.org)</t>
  </si>
  <si>
    <t>Full truck loaded for deliveries to the warehouse in Ruritiana
Less truck loaded for deliveries to the customers.</t>
  </si>
  <si>
    <r>
      <t>Delivered Model: Bought in 
transport for exports outside 
Europe (</t>
    </r>
    <r>
      <rPr>
        <i/>
        <sz val="11"/>
        <color theme="1"/>
        <rFont val="Arial"/>
        <family val="2"/>
      </rPr>
      <t>including transport 
from Muchfun to a convenient 
port on the Danine river; 
barge transport to a deep 
water port; sea transport 
to port of entry; (or air 
transport); road transport 
from port/airport to customer</t>
    </r>
    <r>
      <rPr>
        <sz val="11"/>
        <color theme="1"/>
        <rFont val="Arial"/>
        <family val="2"/>
      </rPr>
      <t>)</t>
    </r>
  </si>
  <si>
    <t>Primary data: Shipped quantity in kg 
per destination and routing, by mode of transport :
1 kg packed product sold</t>
  </si>
  <si>
    <t>Business travel</t>
  </si>
  <si>
    <r>
      <t>Business travel 
(</t>
    </r>
    <r>
      <rPr>
        <i/>
        <sz val="11"/>
        <color theme="1"/>
        <rFont val="Arial"/>
        <family val="2"/>
      </rPr>
      <t>mostly flights– 
CCMNPP has 
substantial 
deep water exports 
to key accounts 
across Asia Pacific, 
requiring regular 
technical support 
and sales visits</t>
    </r>
    <r>
      <rPr>
        <sz val="11"/>
        <color theme="1"/>
        <rFont val="Arial"/>
        <family val="2"/>
      </rPr>
      <t>)</t>
    </r>
  </si>
  <si>
    <t>Travelling Agency
Rental car agencies
Hotels</t>
  </si>
  <si>
    <t>Flights booked (routing, airline, booking class), 
rental cars booked, hotel nights spent. per unit</t>
  </si>
  <si>
    <t>Travelling statistics
Hotel bookings
Rental car bookings and mileage travelled</t>
  </si>
  <si>
    <t>t.b.d.</t>
  </si>
  <si>
    <t>Employee commuting</t>
  </si>
  <si>
    <t>potentially consider average
values from federal government
statistics dept.</t>
  </si>
  <si>
    <t>HR / QESH</t>
  </si>
  <si>
    <t>Distance travelled by modes 
of transport and per person 
per year (excl. homeoffice days)</t>
  </si>
  <si>
    <t>HR</t>
  </si>
  <si>
    <t>Waste disposal</t>
  </si>
  <si>
    <t>Waste disposal service 
(purchased) for recyclable / 
non-recyclable waste 
(Muchfun)</t>
  </si>
  <si>
    <t>potentially separate different kind
of waste</t>
  </si>
  <si>
    <t>Production</t>
  </si>
  <si>
    <t>Waste statistics</t>
  </si>
  <si>
    <t>Grand total CO2e emissions</t>
  </si>
  <si>
    <t>Fictitious Company CO2e value spreadsheet - Footprint sheet</t>
  </si>
  <si>
    <t>Reporting Period</t>
  </si>
  <si>
    <t>Remark</t>
  </si>
  <si>
    <t>KPIs Carbon Footprint Company</t>
  </si>
  <si>
    <t>(do not change - automatic calculation)</t>
  </si>
  <si>
    <t>Grand total CO2e emissions for the respective reporting period</t>
  </si>
  <si>
    <t>whereof:</t>
  </si>
  <si>
    <t>Scope 1</t>
  </si>
  <si>
    <t>Scope 2</t>
  </si>
  <si>
    <t>Scope 3</t>
  </si>
  <si>
    <t xml:space="preserve">Grand total produced volumes for the respective reporting period </t>
  </si>
  <si>
    <t>please insert here</t>
  </si>
  <si>
    <t xml:space="preserve">Grand total sold volumes for the respective reporting period </t>
  </si>
  <si>
    <t>KPIs Carbon Footprint Product</t>
  </si>
  <si>
    <t>Allocation to product groups to follow in a later version</t>
  </si>
  <si>
    <t xml:space="preserve">CO2e emissions per kg sold </t>
  </si>
  <si>
    <t>kilograms per kg sold product</t>
  </si>
  <si>
    <t>Values applicable for:</t>
  </si>
  <si>
    <t>Cradle-to-cradle</t>
  </si>
  <si>
    <t>please choose</t>
  </si>
  <si>
    <t>Gate factory-to-gate customer</t>
  </si>
  <si>
    <t>Include all gas fired combustion in equipment operated and controlled by Muchfun</t>
  </si>
  <si>
    <t>kwh</t>
  </si>
  <si>
    <t>22,008 LPG</t>
  </si>
  <si>
    <t>litres</t>
  </si>
  <si>
    <t xml:space="preserve">1.557 kg CO2eq/l </t>
  </si>
  <si>
    <t>2.512 Kg CO2e / l</t>
  </si>
  <si>
    <t>5,502 of LPG</t>
  </si>
  <si>
    <t>87,000 (for both petrol and diesel)</t>
  </si>
  <si>
    <t>DEFRA 2021 conversion chart</t>
  </si>
  <si>
    <t>0.21233 Kg COe / kWh</t>
  </si>
  <si>
    <t>amount of raw materials used in sold products</t>
  </si>
  <si>
    <t>1kg packed 
or unpacked product</t>
  </si>
  <si>
    <t>amount of raw materials materials 
used in sold products</t>
  </si>
  <si>
    <t>amount of packaging materials 
used in sold products</t>
  </si>
  <si>
    <t>None as customers pick-up 
the products themselves</t>
  </si>
  <si>
    <t>0 kg / kg</t>
  </si>
  <si>
    <t xml:space="preserve">Primary data:
Shipped quantity in kg  with incoterm other than EXW or FCA OR shipped to subsidiary
Routing
Shipped quantity tand routing o Ruritania
Shipped quantity tand routing o end customers 
ZIP Code of end customers
</t>
  </si>
  <si>
    <t>1 kg packed product</t>
  </si>
  <si>
    <t>as per EN16258 
database</t>
  </si>
  <si>
    <t xml:space="preserve">Primary data: Shipped quantity in kg 
per destination and routing, by mode of transport </t>
  </si>
  <si>
    <t>1 kg packed 
product</t>
  </si>
  <si>
    <t>Flights booked (routing, airline, booking class), 
rental cars booked, hotel nights spent</t>
  </si>
  <si>
    <t>approx. 1 tons kg 
for shorthaul flight economy class. Approx. 3-5 tons for a longhaul flight economy class. Approx. 7-10 tons for a longhaul flight business class.</t>
  </si>
  <si>
    <t>per kg of waste</t>
  </si>
  <si>
    <t>Help database - uncertainty assessment</t>
  </si>
  <si>
    <t>21. Uncertainty assessment of 
the CO2e emission (based on ISO14064-1 2018)</t>
  </si>
  <si>
    <t>Worst case approach - 
highest/ worst value taken</t>
  </si>
  <si>
    <t>Best available technology 
approach - lowest / best 
value taken</t>
  </si>
  <si>
    <t>Cradle-to-gate</t>
  </si>
  <si>
    <t>Cradle-to-gate customer</t>
  </si>
  <si>
    <t xml:space="preserve">Gate factory-to-gate factory </t>
  </si>
  <si>
    <t>Cradle-to-grave</t>
  </si>
  <si>
    <t>Not applicable</t>
  </si>
  <si>
    <t>Guideline how to use the template</t>
  </si>
  <si>
    <t>Preamble:</t>
  </si>
  <si>
    <t>The intention of this document, and the spreadsheet template for recording CO2e values, is to support you and other lubricant companies in your steps to measure and account for, and reduce, the carbon footprint of your activities (corporate carbon footprint) and your products (product carbon footprint). It is based on both international protocols and also on actual experience from some UEIL members companies.</t>
  </si>
  <si>
    <t xml:space="preserve">Due to the complexity of the topic, the spreadsheet template is deliberately kept as simple as possible to readily allow UEIL members to address this topic, even with very limited resources. </t>
  </si>
  <si>
    <t>Note: Although the topic of climate change is not a new one, it is striking that there is still no unified methodology for lubricant companies on how to calculate and account CO2e values!</t>
  </si>
  <si>
    <t xml:space="preserve">The document is - therefore - not intended to develop fully accurate and comparable carbon footprint values amongst different UEIL members, but to provide an initial overview with regard to </t>
  </si>
  <si>
    <r>
      <t>·</t>
    </r>
    <r>
      <rPr>
        <sz val="7"/>
        <color theme="1"/>
        <rFont val="Times New Roman"/>
        <family val="1"/>
      </rPr>
      <t xml:space="preserve">        </t>
    </r>
    <r>
      <rPr>
        <i/>
        <sz val="11"/>
        <color theme="1"/>
        <rFont val="Arial"/>
        <family val="2"/>
      </rPr>
      <t>which are the relevant sources of emissions</t>
    </r>
  </si>
  <si>
    <r>
      <t>·</t>
    </r>
    <r>
      <rPr>
        <sz val="7"/>
        <color theme="1"/>
        <rFont val="Times New Roman"/>
        <family val="1"/>
      </rPr>
      <t xml:space="preserve">        </t>
    </r>
    <r>
      <rPr>
        <i/>
        <sz val="11"/>
        <color theme="1"/>
        <rFont val="Arial"/>
        <family val="2"/>
      </rPr>
      <t xml:space="preserve">which are the major sources of emissions </t>
    </r>
  </si>
  <si>
    <r>
      <t>·</t>
    </r>
    <r>
      <rPr>
        <sz val="7"/>
        <color theme="1"/>
        <rFont val="Times New Roman"/>
        <family val="1"/>
      </rPr>
      <t xml:space="preserve">        </t>
    </r>
    <r>
      <rPr>
        <i/>
        <sz val="11"/>
        <color theme="1"/>
        <rFont val="Arial"/>
        <family val="2"/>
      </rPr>
      <t>which are the quick wins with regard to reduction potentials</t>
    </r>
  </si>
  <si>
    <r>
      <t>·</t>
    </r>
    <r>
      <rPr>
        <sz val="7"/>
        <color theme="1"/>
        <rFont val="Times New Roman"/>
        <family val="1"/>
      </rPr>
      <t xml:space="preserve">        </t>
    </r>
    <r>
      <rPr>
        <i/>
        <sz val="11"/>
        <color theme="1"/>
        <rFont val="Arial"/>
        <family val="2"/>
      </rPr>
      <t>which are the relevant levers within direct influence</t>
    </r>
  </si>
  <si>
    <r>
      <t>·</t>
    </r>
    <r>
      <rPr>
        <sz val="7"/>
        <color theme="1"/>
        <rFont val="Times New Roman"/>
        <family val="1"/>
      </rPr>
      <t xml:space="preserve">        </t>
    </r>
    <r>
      <rPr>
        <i/>
        <sz val="11"/>
        <color theme="1"/>
        <rFont val="Arial"/>
        <family val="2"/>
      </rPr>
      <t>which are the relevant levers outside direct influence</t>
    </r>
  </si>
  <si>
    <t xml:space="preserve">Furthermore, the template is intended to trigger questions and discussions within the UEIL members and the industry as regards to measure, account and reduce the carbon footprint. </t>
  </si>
  <si>
    <t xml:space="preserve">We intend to evolve both the spreadsheet template and the document over time, based on feedback and ideas from you, in order, to contribute to a methodology for o measuring and accounting for CO2e values which is accepted within the lubricants industry. </t>
  </si>
  <si>
    <t xml:space="preserve">Structure of the template </t>
  </si>
  <si>
    <t>0. There are two sheets (“1. Reporting &amp; Reducing” and “2. Footprint”)</t>
  </si>
  <si>
    <t>The numbers below refer to the column numbers in the spreadsheet template, sheet reporting.</t>
  </si>
  <si>
    <t>The reporting period should be in line with the financial year of the company. This in order to allow for easier comparison with the company’s financial performance.</t>
  </si>
  <si>
    <t>1. Scope</t>
  </si>
  <si>
    <t>Describes in which scope as per the Greenhouse Gas Protocol (GHG Protocol) the respective source of emission is classified. As per the GHG Protocol, there are three main scopes.</t>
  </si>
  <si>
    <t>2. GHG Scope</t>
  </si>
  <si>
    <t>Describes the category of the emission. As per the GHG Protocol, there are the following categories:</t>
  </si>
  <si>
    <t>Direct: Sources of emission directly controlled by the company.</t>
  </si>
  <si>
    <t>Indirect: Sources of the emission not controlled by the company.</t>
  </si>
  <si>
    <t>Scope 1: Direct emissions from owned sources</t>
  </si>
  <si>
    <t>Scope 2: Purchased energy</t>
  </si>
  <si>
    <t>Scope 3: Indirect emissions – emissions from sources not directly controlled by the company</t>
  </si>
  <si>
    <t xml:space="preserve">Source: https://www.youtube.com/watch?v=XgWyU65pvVA </t>
  </si>
  <si>
    <t>Examples with regard to Scope 1, 2 and 3</t>
  </si>
  <si>
    <r>
      <t>Scope 1:</t>
    </r>
    <r>
      <rPr>
        <sz val="11"/>
        <color theme="1"/>
        <rFont val="Arial"/>
        <family val="2"/>
      </rPr>
      <t xml:space="preserve"> fuel burned on site for the generation of process heat and the release of any CO2, SF6, CH4, N2O, hydrofluorocarbons (HFCs) and perfluorinated compounds (PFCs) from the manufacturing process. (emissions generated by assets or processes under financial and/or operational control of the company)</t>
    </r>
  </si>
  <si>
    <r>
      <t>Scope 2:</t>
    </r>
    <r>
      <rPr>
        <sz val="11"/>
        <color theme="1"/>
        <rFont val="Arial"/>
        <family val="2"/>
      </rPr>
      <t xml:space="preserve"> emissions from purchased power and/or emissions from purchased steam</t>
    </r>
  </si>
  <si>
    <r>
      <t>(utilities provided by a 3</t>
    </r>
    <r>
      <rPr>
        <vertAlign val="superscript"/>
        <sz val="11"/>
        <color theme="1"/>
        <rFont val="Arial"/>
        <family val="2"/>
      </rPr>
      <t>rd</t>
    </r>
    <r>
      <rPr>
        <sz val="11"/>
        <color theme="1"/>
        <rFont val="Arial"/>
        <family val="2"/>
      </rPr>
      <t xml:space="preserve"> party)</t>
    </r>
  </si>
  <si>
    <r>
      <t>Scope 3:</t>
    </r>
    <r>
      <rPr>
        <sz val="11"/>
        <color theme="1"/>
        <rFont val="Arial"/>
        <family val="2"/>
      </rPr>
      <t xml:space="preserve"> emissions embedded in raw materials and emissions from 3</t>
    </r>
    <r>
      <rPr>
        <vertAlign val="superscript"/>
        <sz val="11"/>
        <color theme="1"/>
        <rFont val="Arial"/>
        <family val="2"/>
      </rPr>
      <t>rd</t>
    </r>
    <r>
      <rPr>
        <sz val="11"/>
        <color theme="1"/>
        <rFont val="Arial"/>
        <family val="2"/>
      </rPr>
      <t xml:space="preserve"> party-provided logistics services</t>
    </r>
  </si>
  <si>
    <r>
      <t>(remaining emissions generated by 3</t>
    </r>
    <r>
      <rPr>
        <vertAlign val="superscript"/>
        <sz val="11"/>
        <color theme="1"/>
        <rFont val="Arial"/>
        <family val="2"/>
      </rPr>
      <t>rd</t>
    </r>
    <r>
      <rPr>
        <sz val="11"/>
        <color theme="1"/>
        <rFont val="Arial"/>
        <family val="2"/>
      </rPr>
      <t xml:space="preserve"> party providers outside of the company’s direct operational and / or financial control)</t>
    </r>
  </si>
  <si>
    <t>3. Detailed description of the GHS scope</t>
  </si>
  <si>
    <t>Details the source of the emission.</t>
  </si>
  <si>
    <t>4. Location of the organizational unit</t>
  </si>
  <si>
    <t>Defines the geographical location of the organizational unit owning the source of the emission.</t>
  </si>
  <si>
    <t>Defines the (process) owner of the source of the emission, if applicable.</t>
  </si>
  <si>
    <t>6. Boundary conditions</t>
  </si>
  <si>
    <t xml:space="preserve">Describes briefly what is in-scope and what is out-of-scope for the respective source of the emission. (Full definition of the boundaries / scope may require additional documentation, because there are so many variable factors.) </t>
  </si>
  <si>
    <t>Describes briefly what methodology was used to calculate and – if applicable – some suggestions about scope of primary and/or secondary data</t>
  </si>
  <si>
    <t>8. Source of methodology</t>
  </si>
  <si>
    <t>As there are many sources of methodology, please state which source the methodology was derived from.</t>
  </si>
  <si>
    <t>9. Accepted standard</t>
  </si>
  <si>
    <t>Details any accepted standard, which has been used to calculate or account the CO2e value, such as ISO norms, PAS2050, etc.</t>
  </si>
  <si>
    <t>10. External provider of the activity data</t>
  </si>
  <si>
    <t>Specifies the external source of information providing the activity data. Activity data is the actual basis to which an emission factor is applied to calculate the CO2e emissions in tons.</t>
  </si>
  <si>
    <t>11. Internal provider of the activity data</t>
  </si>
  <si>
    <t xml:space="preserve">Specifies the internal source of information providing the activity data. </t>
  </si>
  <si>
    <t>In this cell, the activity data is inserted.</t>
  </si>
  <si>
    <t>13. Unit of activity data</t>
  </si>
  <si>
    <t>Describes the unit in which the activity data is accounted. This may be edited at convenience, as long as requirement stated under #16 is adhered to.</t>
  </si>
  <si>
    <t>14. Reporting period activity data</t>
  </si>
  <si>
    <t>Defines the time during which the activity data was generated. It is imperative to use one reporting period per edition of the report.</t>
  </si>
  <si>
    <t>Specifies the source or document in which the activity data is provided.</t>
  </si>
  <si>
    <t>16. Emission factor in kg CO2e / unit of activity data</t>
  </si>
  <si>
    <t>Specifies the emission factor used to calculate the CO2e emissions based on the activity data.</t>
  </si>
  <si>
    <t>Ensure that emission factor used is in kg CO2e / unit of activity data</t>
  </si>
  <si>
    <t>Defines the year of validity of the emission factor used for calculation. This due to the fact that the emission factor could evolve over time (example: CO2e intensity of the electricity supplied due to change in mix of electricity generation sources).</t>
  </si>
  <si>
    <t xml:space="preserve">As the reporting period should be in line with the financial year of the company (refer to par.0), it is strongly recommended that a CO2e conversion factor is used which is in line with most of the reporting period. </t>
  </si>
  <si>
    <t>18. Source of emission factor</t>
  </si>
  <si>
    <t>Specifies the source used to obtain the emission factor.</t>
  </si>
  <si>
    <t>19. Approach chosen in case of conflicting emission factors</t>
  </si>
  <si>
    <t>Document which approach has been chosen</t>
  </si>
  <si>
    <t>20. Total CO2e emissions in kg</t>
  </si>
  <si>
    <t>21. Uncertainty assessment of the CO2e emission (in compliance with ISO14064-1 2018)</t>
  </si>
  <si>
    <t>Provides an estimation of the degree of uncertainty per calculated CO2e figure, based on solidity of the activity data as well as solidity of the CO2e emission value.</t>
  </si>
  <si>
    <t>Provides details about any assumptions made with regard to the scope of the activity data, activity data itself and the emission factor.</t>
  </si>
  <si>
    <t>Recommendation: Document assumptions taken in a separate file.</t>
  </si>
  <si>
    <t>Example how assumptions could be documented:</t>
  </si>
  <si>
    <r>
      <t>SCOPE 1  / Direct fuel combustion</t>
    </r>
    <r>
      <rPr>
        <b/>
        <sz val="10"/>
        <color theme="1"/>
        <rFont val="Arial"/>
        <family val="2"/>
      </rPr>
      <t xml:space="preserve">. </t>
    </r>
  </si>
  <si>
    <r>
      <t>Gas (</t>
    </r>
    <r>
      <rPr>
        <b/>
        <i/>
        <sz val="10"/>
        <color theme="1"/>
        <rFont val="Arial"/>
        <family val="2"/>
      </rPr>
      <t>burned to raise steam</t>
    </r>
    <r>
      <rPr>
        <b/>
        <sz val="10"/>
        <color theme="1"/>
        <rFont val="Arial"/>
        <family val="2"/>
      </rPr>
      <t xml:space="preserve">) for </t>
    </r>
    <r>
      <rPr>
        <b/>
        <u/>
        <sz val="10"/>
        <color theme="1"/>
        <rFont val="Arial"/>
        <family val="2"/>
      </rPr>
      <t>lube oil</t>
    </r>
    <r>
      <rPr>
        <b/>
        <sz val="10"/>
        <color theme="1"/>
        <rFont val="Arial"/>
        <family val="2"/>
      </rPr>
      <t xml:space="preserve"> blending:</t>
    </r>
  </si>
  <si>
    <t xml:space="preserve">CCMNPP calculated the kWh demand from gas consumption for blending oil. Looking at CCMNPP’s gas consumption vs product blended over a 12-month period, the kWh’s required per ton of product blended have been calculated. </t>
  </si>
  <si>
    <r>
      <t xml:space="preserve">CCMNPP’s understanding is that grease blending is inefficient compared to oils, with various reports indicating grease requires 3 – 10 times more energy than oils, per Kg of product blended. Therefore, calculations are based on grease requiring </t>
    </r>
    <r>
      <rPr>
        <b/>
        <sz val="10"/>
        <color theme="1"/>
        <rFont val="Arial"/>
        <family val="2"/>
      </rPr>
      <t>x 6</t>
    </r>
    <r>
      <rPr>
        <sz val="10"/>
        <color theme="1"/>
        <rFont val="Arial"/>
        <family val="2"/>
      </rPr>
      <t xml:space="preserve"> more energy to blend one kg of product. </t>
    </r>
  </si>
  <si>
    <t>Scope 1 / COMPANY VEHICLES – fork lift trucks, delivery trucks, cars:</t>
  </si>
  <si>
    <t>Fork Lift Trucks:  Assumptions taken:</t>
  </si>
  <si>
    <r>
      <t>Ø</t>
    </r>
    <r>
      <rPr>
        <sz val="7"/>
        <color theme="1"/>
        <rFont val="Times New Roman"/>
        <family val="1"/>
      </rPr>
      <t xml:space="preserve">  </t>
    </r>
    <r>
      <rPr>
        <sz val="10"/>
        <color theme="1"/>
        <rFont val="Arial"/>
        <family val="2"/>
      </rPr>
      <t xml:space="preserve">CCMMPP owns 15 FLT’s, with 12 being at the main site and 3 at the distribution site. </t>
    </r>
  </si>
  <si>
    <r>
      <t>Ø</t>
    </r>
    <r>
      <rPr>
        <sz val="7"/>
        <color theme="1"/>
        <rFont val="Times New Roman"/>
        <family val="1"/>
      </rPr>
      <t xml:space="preserve">  </t>
    </r>
    <r>
      <rPr>
        <sz val="10"/>
        <color theme="1"/>
        <rFont val="Arial"/>
        <family val="2"/>
      </rPr>
      <t xml:space="preserve">Each FLT consumes one 18kg bottle of LPG / week. 1Kg of propane equals 1.96 litres. </t>
    </r>
  </si>
  <si>
    <r>
      <t>Ø</t>
    </r>
    <r>
      <rPr>
        <sz val="7"/>
        <color theme="1"/>
        <rFont val="Times New Roman"/>
        <family val="1"/>
      </rPr>
      <t xml:space="preserve">  </t>
    </r>
    <r>
      <rPr>
        <sz val="10"/>
        <color theme="1"/>
        <rFont val="Arial"/>
        <family val="2"/>
      </rPr>
      <t xml:space="preserve">FLT’s split between the main site and distribution site by an 80:20 split, as the split of the company suggests. </t>
    </r>
  </si>
  <si>
    <t>Delivery vehicles: Assumptions taken:</t>
  </si>
  <si>
    <r>
      <t>Ø</t>
    </r>
    <r>
      <rPr>
        <sz val="7"/>
        <color theme="1"/>
        <rFont val="Times New Roman"/>
        <family val="1"/>
      </rPr>
      <t xml:space="preserve">  </t>
    </r>
    <r>
      <rPr>
        <sz val="10"/>
        <color theme="1"/>
        <rFont val="Arial"/>
        <family val="2"/>
      </rPr>
      <t>CCMMPP has 5 delivery vehicles, all rigid HGV’s &gt;17t. Split 80:20 between the main site and distribution site.</t>
    </r>
  </si>
  <si>
    <r>
      <t>Ø</t>
    </r>
    <r>
      <rPr>
        <sz val="7"/>
        <color theme="1"/>
        <rFont val="Times New Roman"/>
        <family val="1"/>
      </rPr>
      <t xml:space="preserve">  </t>
    </r>
    <r>
      <rPr>
        <sz val="10"/>
        <color theme="1"/>
        <rFont val="Arial"/>
        <family val="2"/>
      </rPr>
      <t>Each truck does 25k miles (40,000km)/ year.</t>
    </r>
  </si>
  <si>
    <t>Company cars: Assumptions taken:</t>
  </si>
  <si>
    <r>
      <t>Ø</t>
    </r>
    <r>
      <rPr>
        <sz val="7"/>
        <color theme="1"/>
        <rFont val="Times New Roman"/>
        <family val="1"/>
      </rPr>
      <t xml:space="preserve">  </t>
    </r>
    <r>
      <rPr>
        <sz val="10"/>
        <color theme="1"/>
        <rFont val="Arial"/>
        <family val="2"/>
      </rPr>
      <t>CCMMPP has 500 employees. Assumption: 10% of them have company cars (50 cars).</t>
    </r>
  </si>
  <si>
    <r>
      <t>Ø</t>
    </r>
    <r>
      <rPr>
        <sz val="7"/>
        <color theme="1"/>
        <rFont val="Times New Roman"/>
        <family val="1"/>
      </rPr>
      <t xml:space="preserve">  </t>
    </r>
    <r>
      <rPr>
        <sz val="10"/>
        <color theme="1"/>
        <rFont val="Arial"/>
        <family val="2"/>
      </rPr>
      <t xml:space="preserve">The vehicles are an even split between petrol and diesel power. </t>
    </r>
  </si>
  <si>
    <r>
      <t>Ø</t>
    </r>
    <r>
      <rPr>
        <sz val="7"/>
        <color theme="1"/>
        <rFont val="Times New Roman"/>
        <family val="1"/>
      </rPr>
      <t xml:space="preserve">  </t>
    </r>
    <r>
      <rPr>
        <sz val="10"/>
        <color theme="1"/>
        <rFont val="Arial"/>
        <family val="2"/>
      </rPr>
      <t>Each car does 15k miles (24,000 km) / year.</t>
    </r>
  </si>
  <si>
    <r>
      <t>Ø</t>
    </r>
    <r>
      <rPr>
        <sz val="7"/>
        <color theme="1"/>
        <rFont val="Times New Roman"/>
        <family val="1"/>
      </rPr>
      <t xml:space="preserve">  </t>
    </r>
    <r>
      <rPr>
        <sz val="10"/>
        <color theme="1"/>
        <rFont val="Arial"/>
        <family val="2"/>
      </rPr>
      <t xml:space="preserve">The UK average fuel consumption figure has been applied for both petrol and diesel, and the current price per litre of fuel (January 2022). </t>
    </r>
  </si>
  <si>
    <t>23. Use of average / simplified calculation basis / average emission values yes / no</t>
  </si>
  <si>
    <t>Defines if an average / simplified calculation basis was used or whether CO2e values were calculated as detailed as possible.</t>
  </si>
  <si>
    <t xml:space="preserve">24. Estimation on min. value / max. value of the emission factor, based on </t>
  </si>
  <si>
    <t>UEIL working group's experience (realistic but not real figures - for guidance only)</t>
  </si>
  <si>
    <t>This column is meant to provide orientation with regard to emission factor values. Note that these are not real figures, but figures which are deemed to be realistic by the UEIL working group (Production &amp; Logistics), - compiler of this guideline.</t>
  </si>
  <si>
    <t>How to get started</t>
  </si>
  <si>
    <r>
      <t>1. Itemize</t>
    </r>
    <r>
      <rPr>
        <i/>
        <sz val="11"/>
        <color theme="1"/>
        <rFont val="Arial"/>
        <family val="2"/>
      </rPr>
      <t xml:space="preserve"> activities: Use the spreadsheet template and this guideline to help you do this.</t>
    </r>
  </si>
  <si>
    <r>
      <t xml:space="preserve">2. Collect activity data. </t>
    </r>
    <r>
      <rPr>
        <i/>
        <sz val="11"/>
        <color theme="1"/>
        <rFont val="Arial"/>
        <family val="2"/>
      </rPr>
      <t>It is recommended to start with data for activities which are in your full own control (Scope 1) and which are easily available (Scope 2). Then, proceed to activities of Scope 3.</t>
    </r>
  </si>
  <si>
    <t>–</t>
  </si>
  <si>
    <r>
      <t xml:space="preserve">3. Obtain CO2e emission factor for each activity. </t>
    </r>
    <r>
      <rPr>
        <i/>
        <sz val="11"/>
        <color theme="1"/>
        <rFont val="Arial"/>
        <family val="2"/>
      </rPr>
      <t xml:space="preserve">There are many sources citing values for emission factors. Use, whenever possible, emission factors which are officially published (e.g. by the national government or a governmental body). </t>
    </r>
  </si>
  <si>
    <t xml:space="preserve">When no such emission factors exists, use standard values provided by the industry. </t>
  </si>
  <si>
    <t xml:space="preserve">If not available, use recognized standards (such as EN16258 for transport emissions) </t>
  </si>
  <si>
    <t>As a last option, use standard values provided by a third party. Do not forget to declare the source of the emission factor to enable a later comparison of different values.</t>
  </si>
  <si>
    <t>For activities in Scope 3, you might not receive the CO2e emission factor but the declaration of the CO2e in tons from the respective external supplier or service provider. Report this accordingly.</t>
  </si>
  <si>
    <t xml:space="preserve">Bear in mind that there can be huge differences between the different CO2e values, depending on the source. Hence, it might be helpful to obtain a clearer picture of the extent of the spread and to take a conscious decision what value to apply. There can be several approaches to this. </t>
  </si>
  <si>
    <t xml:space="preserve">A) Worst case approach: Always take the “highest/worst” value. </t>
  </si>
  <si>
    <t xml:space="preserve">B) Best available technology approach: Always take the lowest/best value </t>
  </si>
  <si>
    <t>C) Average value approach: Perform a “triangulation” of all values available and use the average.</t>
  </si>
  <si>
    <t>It is recommended to choose one approach and continue steps 4 &amp; 5. There might be the conclusion that the big picture does not change, independently from the approach chosen. If not, re-rerun different scenarios and choose the one which makes most sense to you. Justify selection of approach in the template.</t>
  </si>
  <si>
    <t>4. Calculate emissions in CO2e Understand the levers</t>
  </si>
  <si>
    <t>5. Make an uncertainty assessment.</t>
  </si>
  <si>
    <t>Do this – to your best knowledge at that time - depending on the solidity of both the activity data as well as the emission factor.</t>
  </si>
  <si>
    <t>6. Change to the footprint sheet.</t>
  </si>
  <si>
    <t>7. Obtain total corporate CO2e footprint</t>
  </si>
  <si>
    <t>8. Calculate total CO2e footprint per kilogram of product sold in the footprint sheet.</t>
  </si>
  <si>
    <t xml:space="preserve">9. Understand </t>
  </si>
  <si>
    <t>10. Define next steps in the reporting &amp; reducing sheet</t>
  </si>
  <si>
    <r>
      <t>·</t>
    </r>
    <r>
      <rPr>
        <sz val="7"/>
        <color theme="1"/>
        <rFont val="Times New Roman"/>
        <family val="1"/>
      </rPr>
      <t xml:space="preserve">        </t>
    </r>
    <r>
      <rPr>
        <i/>
        <sz val="11"/>
        <color theme="1"/>
        <rFont val="Arial"/>
        <family val="2"/>
      </rPr>
      <t xml:space="preserve">Define your individual strategy and objectives to reduce CO2e emissions </t>
    </r>
  </si>
  <si>
    <r>
      <t>·</t>
    </r>
    <r>
      <rPr>
        <sz val="7"/>
        <color theme="1"/>
        <rFont val="Times New Roman"/>
        <family val="1"/>
      </rPr>
      <t xml:space="preserve">        </t>
    </r>
    <r>
      <rPr>
        <i/>
        <sz val="11"/>
        <color theme="1"/>
        <rFont val="Arial"/>
        <family val="2"/>
      </rPr>
      <t>Define SMART-measures to achieve objectives</t>
    </r>
  </si>
  <si>
    <t>11. Execute</t>
  </si>
  <si>
    <t>12. Provide feedback to UEIL regarding the template and the instruction. This will help to iteratively improve both documents, methodology and approach.</t>
  </si>
  <si>
    <t>13. Repeat</t>
  </si>
  <si>
    <r>
      <t>·</t>
    </r>
    <r>
      <rPr>
        <sz val="7"/>
        <color theme="1"/>
        <rFont val="Times New Roman"/>
        <family val="1"/>
      </rPr>
      <t xml:space="preserve">        </t>
    </r>
    <r>
      <rPr>
        <i/>
        <sz val="11"/>
        <color theme="1"/>
        <rFont val="Arial"/>
        <family val="2"/>
      </rPr>
      <t>Repeat steps 1 – 5 on a yearly basis (note: emission factors might have changed due to technological evolution or successful reduction initiatives)</t>
    </r>
  </si>
  <si>
    <r>
      <t>·</t>
    </r>
    <r>
      <rPr>
        <sz val="7"/>
        <color theme="1"/>
        <rFont val="Times New Roman"/>
        <family val="1"/>
      </rPr>
      <t xml:space="preserve">        </t>
    </r>
    <r>
      <rPr>
        <i/>
        <sz val="11"/>
        <color theme="1"/>
        <rFont val="Arial"/>
        <family val="2"/>
      </rPr>
      <t>Review target achievement and perform a lessons learnt session</t>
    </r>
  </si>
  <si>
    <r>
      <t>·</t>
    </r>
    <r>
      <rPr>
        <sz val="7"/>
        <color theme="1"/>
        <rFont val="Times New Roman"/>
        <family val="1"/>
      </rPr>
      <t xml:space="preserve">        </t>
    </r>
    <r>
      <rPr>
        <i/>
        <sz val="11"/>
        <color theme="1"/>
        <rFont val="Arial"/>
        <family val="2"/>
      </rPr>
      <t>Adjust strategy and objectives based on findings made and on insights gained / lessons learnt</t>
    </r>
  </si>
  <si>
    <t>Most relevant links:</t>
  </si>
  <si>
    <t>1. General links</t>
  </si>
  <si>
    <t xml:space="preserve">Green House Gas Protocol - Companies and Organizations | Greenhouse Gas Protocol </t>
  </si>
  <si>
    <t xml:space="preserve">World Resources Institute – www.wri.org </t>
  </si>
  <si>
    <t xml:space="preserve">World Business Council for Sustainable Development – www.wbcsd.org </t>
  </si>
  <si>
    <t>2. ISO standards on quantification and reporting of greenhouse gas emissions and removals</t>
  </si>
  <si>
    <t xml:space="preserve">ISO 14064-1:2018 </t>
  </si>
  <si>
    <t>Greenhouse gases — Part 1: Specification with guidance at the organization level for quantification and reporting of greenhouse gas emissions and removals</t>
  </si>
  <si>
    <t>ISO 14064-2:2019</t>
  </si>
  <si>
    <t>Greenhouse gases — Part 2: Specification with guidance at the project level for quantification, monitoring and reporting of greenhouse gas emission reductions or removal enhancements</t>
  </si>
  <si>
    <t>ISO 14064-3:2019</t>
  </si>
  <si>
    <t>Greenhouse gases — Part 3: Specification with guidance for the verification and validation of greenhouse gas statements</t>
  </si>
  <si>
    <t>3. ISO standards on Life Cycle Assessment</t>
  </si>
  <si>
    <t>ISO 14040:2006 Environmental management — Life cycle assessment — Principles and framework</t>
  </si>
  <si>
    <t>ISO 14044:2006 Environmental management — Life cycle assessment — Requirements and guidelines</t>
  </si>
  <si>
    <t>4. Standards on calculation and reporting of logistics emissions</t>
  </si>
  <si>
    <t>GLEC-framework</t>
  </si>
  <si>
    <t>5. Useful calculation tools</t>
  </si>
  <si>
    <t>https://ghgprotocol.org/calculation-tools</t>
  </si>
  <si>
    <t>https://www.gov.uk/government/publications/greenhouse-gas-reporting-conversion-factors-2021</t>
  </si>
  <si>
    <t>Scope 1: Company vehicles &amp; Scope 3: Transportation</t>
  </si>
  <si>
    <t>EcoTransIT World</t>
  </si>
  <si>
    <t xml:space="preserve">www.carboncare.org/en/index.html  </t>
  </si>
  <si>
    <t>Scope 3: Travelling</t>
  </si>
  <si>
    <t xml:space="preserve">Travelling emission from flights </t>
  </si>
  <si>
    <r>
      <t>Contact in case of questions or feedback</t>
    </r>
    <r>
      <rPr>
        <b/>
        <i/>
        <sz val="20"/>
        <color theme="1"/>
        <rFont val="Arial"/>
        <family val="2"/>
      </rPr>
      <t>:</t>
    </r>
  </si>
  <si>
    <t xml:space="preserve">Please send any requests, questions or feedback to secretariat@ueil.org </t>
  </si>
  <si>
    <t>Current revision</t>
  </si>
  <si>
    <t>Changes made to current revision</t>
  </si>
  <si>
    <t xml:space="preserve">New revision number after changes </t>
  </si>
  <si>
    <t>First issue made to UEIL. Revision 0</t>
  </si>
  <si>
    <t>Date</t>
  </si>
  <si>
    <t>Live version #1</t>
  </si>
  <si>
    <t>CCMMPP lubricants. Assumptions made for Scope 1 emissions in example template</t>
  </si>
  <si>
    <t xml:space="preserve">“Company CO2e value spreadsheet” </t>
  </si>
  <si>
    <t>See row 137 for assumptions made for "example - report and reducing"</t>
  </si>
  <si>
    <t xml:space="preserve">metric tonne </t>
  </si>
  <si>
    <t>tonne per tonne sold product</t>
  </si>
  <si>
    <t>20. Total CO2e 
emissions in metric tonnes</t>
  </si>
  <si>
    <t>tonnes CO2e</t>
  </si>
  <si>
    <t>20. Total CO2e 
emissions in tonnes</t>
  </si>
  <si>
    <t>CO2e emissions in tonnes, derived from multiplying the activity data with the emission factor.</t>
  </si>
  <si>
    <t>Fictitious company  (“CCMNPP Lubricants”)</t>
  </si>
  <si>
    <t>Preamble</t>
  </si>
  <si>
    <t xml:space="preserve">The intention of this document is to present a simplified, but realistic, example of a fictitious company, and template calculations as to how to measure the carbon footprint of its activities and its products.  The descriptions and activities are deliberately kept simple to readily allow modelling, and are intended only as an example template for lubricant companies to follow the methodology.  It is not intended to develop actual carbon footprint values, and the example numbers used in the scenarios should not be copied directly by any other company without following their own calculations of their own input and activity data.     </t>
  </si>
  <si>
    <t>Description of the company</t>
  </si>
  <si>
    <t xml:space="preserve">CCMNPP Lubricants is an SME operating on a single site in the small European country, Muchfun (450 employees).  It also has operational control of an own-branded distribution company, CCMNPP Ruritania (50 employees), in its largest European market (Ruritania, which represents 20% of its business).  </t>
  </si>
  <si>
    <t>In its Muchfun head facility, CCMNPP</t>
  </si>
  <si>
    <r>
      <t>·</t>
    </r>
    <r>
      <rPr>
        <sz val="7"/>
        <color theme="1"/>
        <rFont val="Times New Roman"/>
        <family val="1"/>
      </rPr>
      <t xml:space="preserve">        </t>
    </r>
    <r>
      <rPr>
        <sz val="11"/>
        <color theme="1"/>
        <rFont val="Calibri"/>
        <family val="2"/>
      </rPr>
      <t>formulates,</t>
    </r>
  </si>
  <si>
    <r>
      <t>·</t>
    </r>
    <r>
      <rPr>
        <sz val="7"/>
        <color theme="1"/>
        <rFont val="Times New Roman"/>
        <family val="1"/>
      </rPr>
      <t xml:space="preserve">        </t>
    </r>
    <r>
      <rPr>
        <sz val="11"/>
        <color theme="1"/>
        <rFont val="Calibri"/>
        <family val="2"/>
      </rPr>
      <t>blends,</t>
    </r>
  </si>
  <si>
    <r>
      <t>o</t>
    </r>
    <r>
      <rPr>
        <sz val="7"/>
        <color theme="1"/>
        <rFont val="Times New Roman"/>
        <family val="1"/>
      </rPr>
      <t xml:space="preserve">   </t>
    </r>
    <r>
      <rPr>
        <sz val="11"/>
        <color theme="1"/>
        <rFont val="Calibri"/>
        <family val="2"/>
      </rPr>
      <t>Note 1: It produces both oils (25’000 MT) and greases (5’000 MT)* in separate but adjacent blending units on the same site</t>
    </r>
  </si>
  <si>
    <r>
      <t>o</t>
    </r>
    <r>
      <rPr>
        <sz val="7"/>
        <color theme="1"/>
        <rFont val="Times New Roman"/>
        <family val="1"/>
      </rPr>
      <t xml:space="preserve">   </t>
    </r>
    <r>
      <rPr>
        <sz val="11"/>
        <color theme="1"/>
        <rFont val="Calibri"/>
        <family val="2"/>
      </rPr>
      <t>Note 2: Additionally, it purchases some private label products (500 MT) from third parties, sold under CCMNPP’s brand</t>
    </r>
  </si>
  <si>
    <r>
      <t>·</t>
    </r>
    <r>
      <rPr>
        <sz val="7"/>
        <color theme="1"/>
        <rFont val="Times New Roman"/>
        <family val="1"/>
      </rPr>
      <t xml:space="preserve">        </t>
    </r>
    <r>
      <rPr>
        <sz val="11"/>
        <color theme="1"/>
        <rFont val="Calibri"/>
        <family val="2"/>
      </rPr>
      <t>packs, and</t>
    </r>
  </si>
  <si>
    <r>
      <t>·</t>
    </r>
    <r>
      <rPr>
        <sz val="7"/>
        <color theme="1"/>
        <rFont val="Times New Roman"/>
        <family val="1"/>
      </rPr>
      <t xml:space="preserve">        </t>
    </r>
    <r>
      <rPr>
        <sz val="11"/>
        <color theme="1"/>
        <rFont val="Calibri"/>
        <family val="2"/>
      </rPr>
      <t xml:space="preserve">distributes  (both nationally and internationally – 30% sales go to deep water destinations in Asia Pacific).  </t>
    </r>
  </si>
  <si>
    <t>In Ruritania, CCMNPP Ruritania stores and distributes packed lubricants received from the Muchfun head facility.  It has a substantial local sales team to promote its retail lubricants business and dozens of field-engineers supporting local customers in Ruritania’s industrial sectors.</t>
  </si>
  <si>
    <t>Under shareholder pressure, CCMNPP Lubricants has decided to commit itself (as a corporate goal) to net zero carbon emissions by 2030 and actual zero carbon emissions by 2050, but doesn’t know how to measure, reduce and report these emissions. However, from its preliminary research, it recognises the following sources of emissions (and acknowledges that there may be others) :</t>
  </si>
  <si>
    <t xml:space="preserve">Scope 1 </t>
  </si>
  <si>
    <r>
      <t>·</t>
    </r>
    <r>
      <rPr>
        <sz val="7"/>
        <color theme="1"/>
        <rFont val="Times New Roman"/>
        <family val="1"/>
      </rPr>
      <t xml:space="preserve">        </t>
    </r>
    <r>
      <rPr>
        <sz val="11"/>
        <color theme="1"/>
        <rFont val="Calibri"/>
        <family val="2"/>
      </rPr>
      <t>Gas-fired boiler raising steam for blending oils at Muchfun site</t>
    </r>
  </si>
  <si>
    <r>
      <t>·</t>
    </r>
    <r>
      <rPr>
        <sz val="7"/>
        <color theme="1"/>
        <rFont val="Times New Roman"/>
        <family val="1"/>
      </rPr>
      <t xml:space="preserve">        </t>
    </r>
    <r>
      <rPr>
        <sz val="11"/>
        <color theme="1"/>
        <rFont val="Calibri"/>
        <family val="2"/>
      </rPr>
      <t>Gas-fired boiler raising steam for blending greases (higher temperature required) at Muchfun site</t>
    </r>
  </si>
  <si>
    <r>
      <t>·</t>
    </r>
    <r>
      <rPr>
        <sz val="7"/>
        <color theme="1"/>
        <rFont val="Times New Roman"/>
        <family val="1"/>
      </rPr>
      <t xml:space="preserve">        </t>
    </r>
    <r>
      <rPr>
        <sz val="11"/>
        <color theme="1"/>
        <rFont val="Calibri"/>
        <family val="2"/>
      </rPr>
      <t>Fossil-fuel powered fork lift trucks (FLTs) at Muchfun site</t>
    </r>
  </si>
  <si>
    <r>
      <t>·</t>
    </r>
    <r>
      <rPr>
        <sz val="7"/>
        <color theme="1"/>
        <rFont val="Times New Roman"/>
        <family val="1"/>
      </rPr>
      <t xml:space="preserve">        </t>
    </r>
    <r>
      <rPr>
        <sz val="11"/>
        <color theme="1"/>
        <rFont val="Calibri"/>
        <family val="2"/>
      </rPr>
      <t>Own delivery vehicles (based at Muchfun site) making deliveries to customers within 400km range of Muchfun factory</t>
    </r>
  </si>
  <si>
    <r>
      <t>·</t>
    </r>
    <r>
      <rPr>
        <sz val="7"/>
        <color theme="1"/>
        <rFont val="Times New Roman"/>
        <family val="1"/>
      </rPr>
      <t xml:space="preserve">        </t>
    </r>
    <r>
      <rPr>
        <sz val="11"/>
        <color theme="1"/>
        <rFont val="Calibri"/>
        <family val="2"/>
      </rPr>
      <t>Company cars and vans used by the Muchfun sales team and field engineers</t>
    </r>
  </si>
  <si>
    <r>
      <t>·</t>
    </r>
    <r>
      <rPr>
        <sz val="7"/>
        <color theme="1"/>
        <rFont val="Times New Roman"/>
        <family val="1"/>
      </rPr>
      <t xml:space="preserve">        </t>
    </r>
    <r>
      <rPr>
        <sz val="11"/>
        <color theme="1"/>
        <rFont val="Calibri"/>
        <family val="2"/>
      </rPr>
      <t>Own fossil fuel powered FLTs in Ruritania</t>
    </r>
  </si>
  <si>
    <r>
      <t>·</t>
    </r>
    <r>
      <rPr>
        <sz val="7"/>
        <color theme="1"/>
        <rFont val="Times New Roman"/>
        <family val="1"/>
      </rPr>
      <t xml:space="preserve">        </t>
    </r>
    <r>
      <rPr>
        <sz val="11"/>
        <color theme="1"/>
        <rFont val="Calibri"/>
        <family val="2"/>
      </rPr>
      <t>Own delivery vehicles in Ruritania to service local companies from own distribution company</t>
    </r>
  </si>
  <si>
    <r>
      <t>·</t>
    </r>
    <r>
      <rPr>
        <sz val="7"/>
        <color theme="1"/>
        <rFont val="Times New Roman"/>
        <family val="1"/>
      </rPr>
      <t xml:space="preserve">        </t>
    </r>
    <r>
      <rPr>
        <sz val="11"/>
        <color theme="1"/>
        <rFont val="Calibri"/>
        <family val="2"/>
      </rPr>
      <t>Company cars and vans used by the Ruritanian sales team and field engineers</t>
    </r>
  </si>
  <si>
    <r>
      <t>·</t>
    </r>
    <r>
      <rPr>
        <sz val="7"/>
        <color theme="1"/>
        <rFont val="Times New Roman"/>
        <family val="1"/>
      </rPr>
      <t xml:space="preserve">        </t>
    </r>
    <r>
      <rPr>
        <sz val="11"/>
        <color theme="1"/>
        <rFont val="Calibri"/>
        <family val="2"/>
      </rPr>
      <t>Bought-in electricity for Muchfun site (lighting and heating lab, warehouse &amp; offices, and running all electrical plant and equipment, and recharging electric FLTs, on site)</t>
    </r>
  </si>
  <si>
    <r>
      <t>·</t>
    </r>
    <r>
      <rPr>
        <sz val="7"/>
        <color theme="1"/>
        <rFont val="Times New Roman"/>
        <family val="1"/>
      </rPr>
      <t xml:space="preserve">        </t>
    </r>
    <r>
      <rPr>
        <sz val="11"/>
        <color theme="1"/>
        <rFont val="Calibri"/>
        <family val="2"/>
      </rPr>
      <t>Bought in electricity – Ruritania (offices and warehouse - uses as above)</t>
    </r>
  </si>
  <si>
    <t>Muchfun site and operations:</t>
  </si>
  <si>
    <t>·        Emissions from raw material extraction and manufacture[1]</t>
  </si>
  <si>
    <r>
      <t>·</t>
    </r>
    <r>
      <rPr>
        <sz val="7"/>
        <color theme="1"/>
        <rFont val="Times New Roman"/>
        <family val="1"/>
      </rPr>
      <t xml:space="preserve">        </t>
    </r>
    <r>
      <rPr>
        <sz val="11"/>
        <color theme="1"/>
        <rFont val="Calibri"/>
        <family val="2"/>
      </rPr>
      <t xml:space="preserve">Customer Collection Model: Products made available at the Muchfun factory for pick-up by customers </t>
    </r>
    <r>
      <rPr>
        <i/>
        <sz val="11"/>
        <color theme="1"/>
        <rFont val="Calibri"/>
        <family val="2"/>
      </rPr>
      <t>(zero Scope 3 emissions?)</t>
    </r>
  </si>
  <si>
    <r>
      <t>·</t>
    </r>
    <r>
      <rPr>
        <sz val="7"/>
        <color theme="1"/>
        <rFont val="Times New Roman"/>
        <family val="1"/>
      </rPr>
      <t xml:space="preserve">        </t>
    </r>
    <r>
      <rPr>
        <sz val="11"/>
        <color theme="1"/>
        <rFont val="Calibri"/>
        <family val="2"/>
      </rPr>
      <t>Bought-in transport (eg truck deliveries from Muchfun to Ruritania warehouse, 800km away; and to direct end-user customers in Europe)</t>
    </r>
  </si>
  <si>
    <r>
      <t>·</t>
    </r>
    <r>
      <rPr>
        <sz val="7"/>
        <color theme="1"/>
        <rFont val="Times New Roman"/>
        <family val="1"/>
      </rPr>
      <t xml:space="preserve">        </t>
    </r>
    <r>
      <rPr>
        <sz val="11"/>
        <color theme="1"/>
        <rFont val="Calibri"/>
        <family val="2"/>
      </rPr>
      <t>Delivered Model: Bought in transport for exports outside Europe (</t>
    </r>
    <r>
      <rPr>
        <i/>
        <sz val="11"/>
        <color theme="1"/>
        <rFont val="Calibri"/>
        <family val="2"/>
      </rPr>
      <t>including transport from Muchfun to a convenient port on the Danine river; barge transport to a deep water port; sea transport to port of entry; (or air transport); road transport from port/airport to customer</t>
    </r>
    <r>
      <rPr>
        <sz val="11"/>
        <color theme="1"/>
        <rFont val="Calibri"/>
        <family val="2"/>
      </rPr>
      <t>)</t>
    </r>
  </si>
  <si>
    <r>
      <t>·</t>
    </r>
    <r>
      <rPr>
        <sz val="7"/>
        <color theme="1"/>
        <rFont val="Times New Roman"/>
        <family val="1"/>
      </rPr>
      <t xml:space="preserve">        </t>
    </r>
    <r>
      <rPr>
        <sz val="11"/>
        <color theme="1"/>
        <rFont val="Calibri"/>
        <family val="2"/>
      </rPr>
      <t>Business travel (</t>
    </r>
    <r>
      <rPr>
        <i/>
        <sz val="11"/>
        <color theme="1"/>
        <rFont val="Calibri"/>
        <family val="2"/>
      </rPr>
      <t>mostly flights– CCMNPP has substantial deep water exports to key accounts across Asia Pacific, requiring regular technical support and sales visits</t>
    </r>
    <r>
      <rPr>
        <sz val="11"/>
        <color theme="1"/>
        <rFont val="Calibri"/>
        <family val="2"/>
      </rPr>
      <t>)</t>
    </r>
  </si>
  <si>
    <r>
      <t>·</t>
    </r>
    <r>
      <rPr>
        <sz val="7"/>
        <color theme="1"/>
        <rFont val="Times New Roman"/>
        <family val="1"/>
      </rPr>
      <t xml:space="preserve">        </t>
    </r>
    <r>
      <rPr>
        <sz val="11"/>
        <color theme="1"/>
        <rFont val="Calibri"/>
        <family val="2"/>
      </rPr>
      <t>Employee commuting (Muchfun)</t>
    </r>
  </si>
  <si>
    <r>
      <t>·</t>
    </r>
    <r>
      <rPr>
        <sz val="7"/>
        <color theme="1"/>
        <rFont val="Times New Roman"/>
        <family val="1"/>
      </rPr>
      <t xml:space="preserve">        </t>
    </r>
    <r>
      <rPr>
        <sz val="11"/>
        <color theme="1"/>
        <rFont val="Calibri"/>
        <family val="2"/>
      </rPr>
      <t>Waste disposal service (purchased) for recyclable / non-recyclable waste (Muchfun)</t>
    </r>
  </si>
  <si>
    <t>Ruritania warehouse and distribution:</t>
  </si>
  <si>
    <r>
      <t>·</t>
    </r>
    <r>
      <rPr>
        <sz val="7"/>
        <color theme="1"/>
        <rFont val="Times New Roman"/>
        <family val="1"/>
      </rPr>
      <t xml:space="preserve">        </t>
    </r>
    <r>
      <rPr>
        <sz val="11"/>
        <color theme="1"/>
        <rFont val="Calibri"/>
        <family val="2"/>
      </rPr>
      <t>Employee commuting (Ruritania)</t>
    </r>
  </si>
  <si>
    <r>
      <t>·</t>
    </r>
    <r>
      <rPr>
        <sz val="7"/>
        <color theme="1"/>
        <rFont val="Times New Roman"/>
        <family val="1"/>
      </rPr>
      <t xml:space="preserve">        </t>
    </r>
    <r>
      <rPr>
        <sz val="11"/>
        <color theme="1"/>
        <rFont val="Calibri"/>
        <family val="2"/>
      </rPr>
      <t>Waste disposal service (purchased) for recyclable / non-recyclable waste (Ruritania)</t>
    </r>
  </si>
  <si>
    <t>[1] At present, CCMNPP does not get reliable emissions data from its suppliers, so is looking for guidance from UEIL</t>
  </si>
  <si>
    <t>Company CO2e value spreadsheet - Reporting &amp; Reducing sheet</t>
  </si>
  <si>
    <t>Company CO2e value spreadsheet - Footprint sheet</t>
  </si>
  <si>
    <t>Fictitious Company CO2e value spreadsheet - Reporting &amp; Reducing sheet</t>
  </si>
  <si>
    <t>Bought-in electricity for main site (lighting and heating lab, 
warehouse &amp; offices, and running 
all electrical plant and equipment, 
and recharging electric FLTs, on site)</t>
  </si>
  <si>
    <t xml:space="preserve">Customer Collection Model: 
Products made available for pick-up by customers </t>
  </si>
  <si>
    <t xml:space="preserve">Bought-in transport </t>
  </si>
  <si>
    <r>
      <t>Delivered Model: Bought in 
transport for exports outside 
Europe (</t>
    </r>
    <r>
      <rPr>
        <i/>
        <sz val="11"/>
        <color theme="1"/>
        <rFont val="Arial"/>
        <family val="2"/>
      </rPr>
      <t>including transport 
from main site to port / airport, sea / air transport to port of entry;  road transport 
from port/airport to customer</t>
    </r>
    <r>
      <rPr>
        <sz val="11"/>
        <color theme="1"/>
        <rFont val="Arial"/>
        <family val="2"/>
      </rPr>
      <t>)</t>
    </r>
  </si>
  <si>
    <r>
      <t>Business travel 
(</t>
    </r>
    <r>
      <rPr>
        <i/>
        <sz val="11"/>
        <color theme="1"/>
        <rFont val="Arial"/>
        <family val="2"/>
      </rPr>
      <t>mostly flights, also trains and sea passenger ferries</t>
    </r>
    <r>
      <rPr>
        <sz val="11"/>
        <color theme="1"/>
        <rFont val="Arial"/>
        <family val="2"/>
      </rPr>
      <t>)</t>
    </r>
  </si>
  <si>
    <t xml:space="preserve">Waste disposal service 
(purchased) for recyclable / 
non-recyclable waste 
</t>
  </si>
  <si>
    <t>4. Location of the
organizational unit      (if appropriate)</t>
  </si>
  <si>
    <t>5. Owner       (if appropriate)</t>
  </si>
  <si>
    <t>Live version # 1.01</t>
  </si>
  <si>
    <t>Revisions to appearance, to make it easier to see which cells need filling by users.  Removal of references to fictitious company in user spreadsheet.  PJFV</t>
  </si>
  <si>
    <t>Live version # 1</t>
  </si>
  <si>
    <t>Include all combustion in equipment operated and controlled by reporting company</t>
  </si>
  <si>
    <r>
      <rPr>
        <b/>
        <sz val="12"/>
        <color theme="1"/>
        <rFont val="Calibri"/>
        <family val="2"/>
      </rPr>
      <t>©</t>
    </r>
    <r>
      <rPr>
        <b/>
        <sz val="12"/>
        <color theme="1"/>
        <rFont val="Arial"/>
        <family val="2"/>
      </rPr>
      <t xml:space="preserve"> UEIL 2022</t>
    </r>
  </si>
  <si>
    <t>Record litres of biofuel used. CO2 set to net zero to account for CO2 absorbed by bioenergy source during growth. Apply appropriate conversion factor for non-CO2 GHGs (NO2, CH4).</t>
  </si>
  <si>
    <t xml:space="preserve">Own fossil fuel powered FLTs at subsidiaries. Template set to litres of LPG used. Change conversion factor accordingly </t>
  </si>
  <si>
    <t xml:space="preserve">Fossil-fuel powered fork 
lift trucks (FLTs) at main site. Template set to litres of LPG used. Change conversion factor accordingly </t>
  </si>
  <si>
    <t xml:space="preserve">All FLTs operated on main site. Template set to litres of LPG used. Change conversion factor accordingly </t>
  </si>
  <si>
    <t xml:space="preserve">All FLTs operated on distributor site. Template set to litres of LPG used. Change conversion factor accordingly </t>
  </si>
  <si>
    <t xml:space="preserve"> tonne </t>
  </si>
  <si>
    <t>Bioenergy (eg biofuel, biomass, biogas)-fired boiler raising steam 
for blending oils. Insert conversion factor to P7, based on Biofuel used</t>
  </si>
  <si>
    <t>Potentially consider average values
available from commercial databases if reliable primary data not available</t>
  </si>
  <si>
    <t>Shipping statistics, as per EN16258 
database</t>
  </si>
  <si>
    <t>HR.
as per EN16258 
database</t>
  </si>
  <si>
    <t>Shipping statistics
as per EN16258 
database</t>
  </si>
  <si>
    <t>Live version # 1.02</t>
  </si>
  <si>
    <t xml:space="preserve">Fossil fuel powered fired boiler raising steam 
for blending oils </t>
  </si>
  <si>
    <t xml:space="preserve">Fossil fuel powered boiler raising steam 
for blending greases (higher 
temperature required) </t>
  </si>
  <si>
    <t>Determine the quantity of fossil and apply appropriate conversion factor to estimate tonnes CO2 eq</t>
  </si>
  <si>
    <t>Supplier</t>
  </si>
  <si>
    <t>Volume of fossil fuel</t>
  </si>
  <si>
    <t>Home working</t>
  </si>
  <si>
    <t>Live version # 1.03</t>
  </si>
  <si>
    <t>~All documents merged into one: Empty template, example template and guideline on how to use template.
~Comment added to each heading in the template, copied from the guideline tab.
~Row 13 amended, moved to row 7
~ All units changed to Kg
~Note added to the top of the guideline, in order to easy locate assumptions made for example footprint
~tonnage wrong in example footprint. Updated, to match CCMMNP lubricant output
~ Toal CO2 calculation not working in template: updated 2022-01-23</t>
  </si>
  <si>
    <t>Updated error in formula for calculating scope 1 emissions. 
Updated some activates to "self calculate" due to many conversion factors being available.
Updated cell X16 on reporting and reducing, stating that there is much variability expected for the conversion factors with raw material extraction and manufacturing
For company vetches in reporting and reducing where conversion factors are given, added what factor they are and to update if appropriate.</t>
  </si>
  <si>
    <t>Own delivery vehicles based at main site. Template set to litres of diesel consumed.</t>
  </si>
  <si>
    <t>All delivery vehicles owned or leased by reporting company. Template set to litres of diesel consumed.</t>
  </si>
  <si>
    <t>Company cars and vans at main site. Template set to litres of diesel consumed.</t>
  </si>
  <si>
    <t>Company cars and vans
at subsidiaries.
Insert appropriate conversion factor in cell P13</t>
  </si>
  <si>
    <t>0.5 kg / kwh (depending on energy mix of the respective country)</t>
  </si>
  <si>
    <t>Bought in electricity – subsidiary sites
(offices and warehouse - uses as above)</t>
  </si>
  <si>
    <t>Base oil Group I: 1.2 kg / kg
Group II/III: 1.4 kg / kg
PAO: 2.0 kg / kg
Ester: not yet determined
Note: These numbers are not fixed as we believe there will be a wide range of figures - see for guidance only.</t>
  </si>
  <si>
    <t>Logistics Department</t>
  </si>
  <si>
    <t>approx. 1 tons kg 
for short haul flight economy class. Approx. 3-5 tons for a long-haul flight economy class. Approx. 7-10 tons for a long-haul flight business class. Depending on destination, routing, aircraft type</t>
  </si>
  <si>
    <t>Distance travelled by modes 
of transport and per person 
per year (excl. home office days)</t>
  </si>
  <si>
    <t xml:space="preserve">Home working has been adopted by many companies following Covid. Determine if the impact of this activity is relevant to your organisation. Per employee per hour worked can be looked at for homeworking </t>
  </si>
  <si>
    <t>NA</t>
  </si>
  <si>
    <t>16. Emission factor / 
unit* (Kg/Co2 / unit)</t>
  </si>
  <si>
    <t>Emission factors taken out of the blank reporting and reducing template. Due to the range in magnitude of figures for different countries. The emission factors remain in the worked example
Removed "gas" from C5 and C6 with reference to the fuel for boilers. Replaced with "fossil fuel" 
Home working added as a scope 3 activity - to be considered if this is applicable to the users company.</t>
  </si>
  <si>
    <t>Home working has been adopted by many companies following Covid. Determine if the impact of this activity is relevant to your organisation. (determine if this activity is relevant to your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</si>
</sst>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6" x14ac:knownFonts="1">
    <font>
      <sz val="10"/>
      <color theme="1"/>
      <name val="Arial"/>
      <family val="2"/>
    </font>
    <font>
      <b/>
      <sz val="10"/>
      <color theme="1"/>
      <name val="Arial"/>
      <family val="2"/>
    </font>
    <font>
      <sz val="11"/>
      <color theme="1"/>
      <name val="Arial"/>
      <family val="2"/>
    </font>
    <font>
      <i/>
      <sz val="11"/>
      <color theme="1"/>
      <name val="Arial"/>
      <family val="2"/>
    </font>
    <font>
      <b/>
      <sz val="20"/>
      <color theme="1"/>
      <name val="Arial"/>
      <family val="2"/>
    </font>
    <font>
      <sz val="10"/>
      <color rgb="FF000000"/>
      <name val="Arial"/>
      <family val="2"/>
    </font>
    <font>
      <b/>
      <sz val="25"/>
      <color theme="1"/>
      <name val="Arial"/>
      <family val="2"/>
    </font>
    <font>
      <b/>
      <sz val="14"/>
      <color theme="1"/>
      <name val="Arial"/>
      <family val="2"/>
    </font>
    <font>
      <sz val="14"/>
      <color theme="1"/>
      <name val="Arial"/>
      <family val="2"/>
    </font>
    <font>
      <b/>
      <sz val="30"/>
      <color theme="1"/>
      <name val="Arial"/>
      <family val="2"/>
    </font>
    <font>
      <sz val="10"/>
      <color rgb="FFFF0000"/>
      <name val="Arial"/>
      <family val="2"/>
    </font>
    <font>
      <b/>
      <sz val="12"/>
      <color rgb="FFFF0000"/>
      <name val="Arial"/>
      <family val="2"/>
    </font>
    <font>
      <i/>
      <sz val="10"/>
      <color theme="1"/>
      <name val="Arial"/>
      <family val="2"/>
    </font>
    <font>
      <b/>
      <sz val="14"/>
      <name val="Calibri"/>
      <family val="2"/>
      <scheme val="minor"/>
    </font>
    <font>
      <sz val="9"/>
      <color indexed="81"/>
      <name val="Tahoma"/>
      <family val="2"/>
    </font>
    <font>
      <sz val="12"/>
      <name val="Arial"/>
      <family val="2"/>
    </font>
    <font>
      <sz val="14"/>
      <name val="Calibri"/>
      <family val="2"/>
      <scheme val="minor"/>
    </font>
    <font>
      <sz val="12"/>
      <color theme="1"/>
      <name val="Arial"/>
      <family val="2"/>
    </font>
    <font>
      <sz val="12"/>
      <color rgb="FF000000"/>
      <name val="Arial"/>
      <family val="2"/>
    </font>
    <font>
      <u/>
      <sz val="10"/>
      <color theme="10"/>
      <name val="Arial"/>
      <family val="2"/>
    </font>
    <font>
      <sz val="10"/>
      <color theme="1"/>
      <name val="Arial"/>
      <family val="2"/>
    </font>
    <font>
      <b/>
      <sz val="11"/>
      <color theme="1"/>
      <name val="Arial"/>
      <family val="2"/>
    </font>
    <font>
      <sz val="11"/>
      <color theme="1"/>
      <name val="Symbol"/>
      <family val="1"/>
      <charset val="2"/>
    </font>
    <font>
      <sz val="7"/>
      <color theme="1"/>
      <name val="Times New Roman"/>
      <family val="1"/>
    </font>
    <font>
      <b/>
      <i/>
      <sz val="11"/>
      <color theme="1"/>
      <name val="Arial"/>
      <family val="2"/>
    </font>
    <font>
      <u/>
      <sz val="11"/>
      <color theme="1"/>
      <name val="Arial"/>
      <family val="2"/>
    </font>
    <font>
      <vertAlign val="superscript"/>
      <sz val="11"/>
      <color theme="1"/>
      <name val="Arial"/>
      <family val="2"/>
    </font>
    <font>
      <b/>
      <sz val="12"/>
      <color rgb="FF5B9BD5"/>
      <name val="Arial"/>
      <family val="2"/>
    </font>
    <font>
      <b/>
      <u/>
      <sz val="11"/>
      <color theme="1"/>
      <name val="Arial"/>
      <family val="2"/>
    </font>
    <font>
      <b/>
      <u/>
      <sz val="10"/>
      <color theme="1"/>
      <name val="Arial"/>
      <family val="2"/>
    </font>
    <font>
      <b/>
      <i/>
      <sz val="10"/>
      <color theme="1"/>
      <name val="Arial"/>
      <family val="2"/>
    </font>
    <font>
      <sz val="10"/>
      <color theme="1"/>
      <name val="Wingdings"/>
      <charset val="2"/>
    </font>
    <font>
      <b/>
      <i/>
      <sz val="20"/>
      <color theme="1"/>
      <name val="Arial"/>
      <family val="2"/>
    </font>
    <font>
      <u/>
      <sz val="11"/>
      <color rgb="FF333333"/>
      <name val="Arial"/>
      <family val="2"/>
    </font>
    <font>
      <b/>
      <sz val="9"/>
      <color indexed="81"/>
      <name val="Tahoma"/>
      <family val="2"/>
    </font>
    <font>
      <b/>
      <sz val="12"/>
      <color indexed="81"/>
      <name val="Tahoma"/>
      <family val="2"/>
    </font>
    <font>
      <sz val="12"/>
      <color indexed="81"/>
      <name val="Tahoma"/>
      <family val="2"/>
    </font>
    <font>
      <b/>
      <sz val="26"/>
      <color theme="1"/>
      <name val="Arial"/>
      <family val="2"/>
    </font>
    <font>
      <sz val="11"/>
      <color theme="1"/>
      <name val="Calibri"/>
      <family val="2"/>
    </font>
    <font>
      <b/>
      <sz val="11"/>
      <color theme="1"/>
      <name val="Calibri"/>
      <family val="2"/>
    </font>
    <font>
      <i/>
      <sz val="11"/>
      <color theme="1"/>
      <name val="Calibri"/>
      <family val="2"/>
    </font>
    <font>
      <sz val="11"/>
      <color theme="1"/>
      <name val="Courier New"/>
      <family val="3"/>
    </font>
    <font>
      <b/>
      <i/>
      <sz val="14"/>
      <color theme="1"/>
      <name val="Arial"/>
      <family val="2"/>
    </font>
    <font>
      <b/>
      <sz val="12"/>
      <color theme="1"/>
      <name val="Calibri"/>
      <family val="2"/>
    </font>
    <font>
      <b/>
      <sz val="12"/>
      <color theme="1"/>
      <name val="Arial"/>
      <family val="2"/>
    </font>
    <font>
      <sz val="10"/>
      <color indexed="81"/>
      <name val="Tahoma"/>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0" fontId="19" fillId="0" borderId="0" applyNumberFormat="0" applyFill="0" applyBorder="0" applyAlignment="0" applyProtection="0"/>
  </cellStyleXfs>
  <cellXfs count="141">
    <xf numFmtId="0" fontId="0" fillId="0" borderId="0" xfId="0"/>
    <xf numFmtId="0" fontId="0" fillId="0" borderId="0" xfId="0" applyAlignment="1">
      <alignment horizontal="center"/>
    </xf>
    <xf numFmtId="0" fontId="4" fillId="0" borderId="0" xfId="0" applyFont="1"/>
    <xf numFmtId="0" fontId="0" fillId="0" borderId="0" xfId="0" quotePrefix="1"/>
    <xf numFmtId="0" fontId="7" fillId="0" borderId="1" xfId="0" applyFont="1" applyBorder="1" applyAlignment="1">
      <alignment horizontal="center"/>
    </xf>
    <xf numFmtId="0" fontId="7" fillId="0" borderId="1" xfId="0" applyFont="1" applyBorder="1"/>
    <xf numFmtId="0" fontId="7" fillId="0" borderId="1" xfId="0" applyFont="1" applyBorder="1" applyAlignment="1">
      <alignment wrapText="1"/>
    </xf>
    <xf numFmtId="0" fontId="7" fillId="0" borderId="2" xfId="0" applyFont="1" applyBorder="1" applyAlignment="1">
      <alignment wrapText="1"/>
    </xf>
    <xf numFmtId="0" fontId="7" fillId="5" borderId="3" xfId="0" applyFont="1" applyFill="1" applyBorder="1" applyAlignment="1">
      <alignment wrapText="1"/>
    </xf>
    <xf numFmtId="0" fontId="7" fillId="5" borderId="3" xfId="0" applyFont="1" applyFill="1" applyBorder="1"/>
    <xf numFmtId="0" fontId="1" fillId="0" borderId="3" xfId="0" applyFont="1" applyBorder="1" applyAlignment="1">
      <alignment horizontal="left"/>
    </xf>
    <xf numFmtId="0" fontId="1" fillId="0" borderId="3" xfId="0" applyFont="1" applyBorder="1"/>
    <xf numFmtId="0" fontId="0" fillId="0" borderId="3" xfId="0" applyBorder="1"/>
    <xf numFmtId="0" fontId="7" fillId="0" borderId="3" xfId="0" applyFont="1" applyBorder="1" applyAlignment="1">
      <alignment horizontal="left"/>
    </xf>
    <xf numFmtId="3" fontId="7" fillId="0" borderId="3" xfId="0" applyNumberFormat="1" applyFont="1" applyBorder="1"/>
    <xf numFmtId="0" fontId="7" fillId="0" borderId="3" xfId="0" applyFont="1" applyBorder="1"/>
    <xf numFmtId="0" fontId="8" fillId="0" borderId="3" xfId="0" applyFont="1" applyBorder="1"/>
    <xf numFmtId="0" fontId="8" fillId="0" borderId="3" xfId="0" applyFont="1" applyBorder="1" applyAlignment="1">
      <alignment horizontal="left"/>
    </xf>
    <xf numFmtId="0" fontId="9" fillId="0" borderId="0" xfId="0" applyFont="1"/>
    <xf numFmtId="3" fontId="1" fillId="0" borderId="3" xfId="0" applyNumberFormat="1" applyFont="1" applyBorder="1"/>
    <xf numFmtId="0" fontId="0" fillId="0" borderId="3" xfId="0" quotePrefix="1" applyBorder="1"/>
    <xf numFmtId="0" fontId="1" fillId="0" borderId="3" xfId="0" applyFont="1" applyBorder="1" applyAlignment="1">
      <alignment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5" borderId="3" xfId="0" applyFill="1" applyBorder="1" applyAlignment="1">
      <alignment horizontal="center" vertical="center"/>
    </xf>
    <xf numFmtId="0" fontId="0" fillId="3" borderId="2"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3" xfId="0" applyBorder="1" applyAlignment="1">
      <alignment wrapText="1"/>
    </xf>
    <xf numFmtId="0" fontId="0" fillId="3" borderId="2" xfId="0" applyFill="1" applyBorder="1" applyAlignment="1">
      <alignment horizontal="center" vertical="center"/>
    </xf>
    <xf numFmtId="0" fontId="7" fillId="2" borderId="3" xfId="0" applyFont="1" applyFill="1" applyBorder="1" applyAlignment="1">
      <alignment wrapText="1"/>
    </xf>
    <xf numFmtId="0" fontId="1" fillId="0" borderId="0" xfId="0" applyFont="1"/>
    <xf numFmtId="0" fontId="8" fillId="0" borderId="0" xfId="0" applyFont="1" applyAlignment="1">
      <alignment horizontal="left"/>
    </xf>
    <xf numFmtId="0" fontId="0" fillId="0" borderId="3" xfId="0" applyBorder="1" applyAlignment="1">
      <alignment horizontal="left"/>
    </xf>
    <xf numFmtId="3" fontId="8" fillId="0" borderId="3" xfId="0" applyNumberFormat="1" applyFont="1" applyBorder="1"/>
    <xf numFmtId="0" fontId="0" fillId="0" borderId="3" xfId="0" applyBorder="1" applyAlignment="1">
      <alignment horizontal="right"/>
    </xf>
    <xf numFmtId="0" fontId="10" fillId="0" borderId="3" xfId="0" applyFont="1" applyBorder="1"/>
    <xf numFmtId="4" fontId="7" fillId="0" borderId="3" xfId="0" applyNumberFormat="1" applyFont="1" applyBorder="1"/>
    <xf numFmtId="3" fontId="11" fillId="0" borderId="3" xfId="0" applyNumberFormat="1" applyFont="1" applyBorder="1"/>
    <xf numFmtId="3" fontId="11" fillId="0" borderId="3" xfId="0" applyNumberFormat="1" applyFont="1" applyBorder="1" applyAlignment="1">
      <alignment horizontal="center"/>
    </xf>
    <xf numFmtId="3" fontId="13" fillId="3" borderId="0" xfId="0" applyNumberFormat="1" applyFont="1" applyFill="1" applyAlignment="1">
      <alignment horizontal="center" vertical="center"/>
    </xf>
    <xf numFmtId="0" fontId="4" fillId="0" borderId="0" xfId="0" applyFont="1" applyAlignment="1">
      <alignment wrapText="1"/>
    </xf>
    <xf numFmtId="0" fontId="1" fillId="0" borderId="3" xfId="0" applyFont="1" applyBorder="1" applyAlignment="1">
      <alignment horizontal="right"/>
    </xf>
    <xf numFmtId="3" fontId="16" fillId="3" borderId="3" xfId="0" applyNumberFormat="1" applyFont="1" applyFill="1" applyBorder="1" applyAlignment="1">
      <alignment horizontal="center" vertical="center"/>
    </xf>
    <xf numFmtId="3" fontId="15" fillId="3" borderId="5"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3" fontId="18" fillId="4" borderId="1" xfId="0" applyNumberFormat="1"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wrapText="1"/>
    </xf>
    <xf numFmtId="0" fontId="2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justify" vertical="center" wrapText="1"/>
    </xf>
    <xf numFmtId="0" fontId="22" fillId="0" borderId="0" xfId="0" applyFont="1" applyAlignment="1">
      <alignment horizontal="justify" vertical="center" wrapText="1"/>
    </xf>
    <xf numFmtId="0" fontId="24" fillId="0" borderId="0" xfId="0" applyFont="1" applyAlignment="1">
      <alignment horizontal="justify" vertical="center" wrapText="1"/>
    </xf>
    <xf numFmtId="0" fontId="21" fillId="0" borderId="0" xfId="0" applyFont="1" applyAlignment="1">
      <alignment horizontal="justify" vertical="center" wrapText="1"/>
    </xf>
    <xf numFmtId="0" fontId="2" fillId="0" borderId="0" xfId="0" applyFont="1" applyAlignment="1">
      <alignment horizontal="justify" vertical="center" wrapText="1"/>
    </xf>
    <xf numFmtId="0" fontId="19" fillId="0" borderId="0" xfId="1" applyAlignment="1">
      <alignment horizontal="justify" vertical="center" wrapText="1"/>
    </xf>
    <xf numFmtId="0" fontId="25" fillId="0" borderId="0" xfId="0" applyFont="1" applyAlignment="1">
      <alignment vertical="center" wrapText="1"/>
    </xf>
    <xf numFmtId="0" fontId="27" fillId="0" borderId="0" xfId="0" applyFont="1" applyAlignment="1">
      <alignment vertical="center" wrapText="1"/>
    </xf>
    <xf numFmtId="0" fontId="29" fillId="0" borderId="0" xfId="0" applyFont="1" applyAlignment="1">
      <alignment vertical="center" wrapText="1"/>
    </xf>
    <xf numFmtId="0" fontId="1" fillId="0" borderId="0" xfId="0" applyFont="1" applyAlignment="1">
      <alignment horizontal="left" vertical="center" wrapText="1"/>
    </xf>
    <xf numFmtId="0" fontId="20" fillId="0" borderId="0" xfId="0" applyFont="1" applyAlignment="1">
      <alignment horizontal="left" vertical="center" wrapText="1"/>
    </xf>
    <xf numFmtId="0" fontId="28" fillId="0" borderId="0" xfId="0" applyFont="1" applyAlignment="1">
      <alignment vertical="center" wrapText="1"/>
    </xf>
    <xf numFmtId="0" fontId="2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horizontal="justify" vertical="center" wrapText="1"/>
    </xf>
    <xf numFmtId="0" fontId="19" fillId="0" borderId="0" xfId="1" applyAlignment="1">
      <alignment vertical="center" wrapText="1"/>
    </xf>
    <xf numFmtId="0" fontId="33" fillId="0" borderId="0" xfId="0" applyFont="1" applyAlignment="1">
      <alignment vertical="center" wrapText="1"/>
    </xf>
    <xf numFmtId="0" fontId="25" fillId="0" borderId="0" xfId="0" applyFont="1" applyAlignment="1">
      <alignment horizontal="justify" vertical="center" wrapText="1"/>
    </xf>
    <xf numFmtId="0" fontId="4" fillId="0" borderId="0" xfId="0" applyFont="1" applyAlignment="1">
      <alignment horizontal="justify" vertical="center" wrapText="1"/>
    </xf>
    <xf numFmtId="0" fontId="0" fillId="0" borderId="6" xfId="0" applyBorder="1" applyAlignment="1">
      <alignment wrapText="1"/>
    </xf>
    <xf numFmtId="0" fontId="0" fillId="0" borderId="8" xfId="0" applyBorder="1" applyAlignment="1">
      <alignment wrapText="1"/>
    </xf>
    <xf numFmtId="0" fontId="0" fillId="0" borderId="0" xfId="0" applyBorder="1" applyAlignment="1">
      <alignment wrapText="1"/>
    </xf>
    <xf numFmtId="0" fontId="0" fillId="0" borderId="9" xfId="0" applyBorder="1" applyAlignment="1">
      <alignment wrapText="1"/>
    </xf>
    <xf numFmtId="0" fontId="0" fillId="0" borderId="7" xfId="0" applyBorder="1" applyAlignment="1">
      <alignment horizontal="center" wrapText="1"/>
    </xf>
    <xf numFmtId="0" fontId="0" fillId="0" borderId="10" xfId="0" applyBorder="1" applyAlignment="1">
      <alignment horizontal="center"/>
    </xf>
    <xf numFmtId="14" fontId="0" fillId="0" borderId="11" xfId="0" applyNumberFormat="1" applyBorder="1" applyAlignment="1">
      <alignment wrapText="1"/>
    </xf>
    <xf numFmtId="0" fontId="37" fillId="0" borderId="0" xfId="0" applyFont="1" applyAlignment="1"/>
    <xf numFmtId="3" fontId="0" fillId="0" borderId="3" xfId="0" applyNumberFormat="1" applyFont="1" applyBorder="1"/>
    <xf numFmtId="164" fontId="7" fillId="0" borderId="3" xfId="0" applyNumberFormat="1" applyFont="1" applyBorder="1"/>
    <xf numFmtId="0" fontId="39" fillId="0" borderId="0" xfId="0" applyFont="1" applyAlignment="1">
      <alignment vertical="center"/>
    </xf>
    <xf numFmtId="0" fontId="40" fillId="0" borderId="0" xfId="0" applyFont="1" applyAlignment="1">
      <alignment horizontal="justify" vertical="center"/>
    </xf>
    <xf numFmtId="0" fontId="38" fillId="0" borderId="0" xfId="0" applyFont="1" applyAlignment="1">
      <alignment vertical="center"/>
    </xf>
    <xf numFmtId="0" fontId="22" fillId="0" borderId="0" xfId="0" applyFont="1" applyAlignment="1">
      <alignment horizontal="left" vertical="center"/>
    </xf>
    <xf numFmtId="0" fontId="41" fillId="0" borderId="0" xfId="0" applyFont="1" applyAlignment="1">
      <alignment horizontal="left" vertical="center"/>
    </xf>
    <xf numFmtId="0" fontId="38" fillId="0" borderId="0" xfId="0" applyFont="1" applyAlignment="1">
      <alignment horizontal="left" vertical="center"/>
    </xf>
    <xf numFmtId="0" fontId="0" fillId="0" borderId="0" xfId="0" applyAlignment="1"/>
    <xf numFmtId="0" fontId="0" fillId="0" borderId="0" xfId="0" applyFill="1"/>
    <xf numFmtId="0" fontId="7" fillId="0" borderId="1" xfId="0" applyFont="1" applyFill="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Fill="1" applyAlignment="1">
      <alignment horizontal="left" vertical="center"/>
    </xf>
    <xf numFmtId="0" fontId="7" fillId="0" borderId="1" xfId="0" applyFont="1" applyFill="1" applyBorder="1" applyAlignment="1">
      <alignment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2" xfId="0" applyFont="1" applyFill="1" applyBorder="1" applyAlignment="1">
      <alignment wrapText="1"/>
    </xf>
    <xf numFmtId="0" fontId="0" fillId="0" borderId="2" xfId="0" applyFill="1" applyBorder="1" applyAlignment="1">
      <alignment horizontal="center" vertical="center" wrapText="1"/>
    </xf>
    <xf numFmtId="0" fontId="6" fillId="0" borderId="0" xfId="0" applyFont="1" applyFill="1" applyAlignment="1">
      <alignment horizontal="right"/>
    </xf>
    <xf numFmtId="0" fontId="4" fillId="0" borderId="0" xfId="0" applyFont="1" applyFill="1"/>
    <xf numFmtId="3" fontId="6" fillId="0" borderId="0" xfId="0" applyNumberFormat="1" applyFont="1" applyFill="1"/>
    <xf numFmtId="0" fontId="0" fillId="5" borderId="1" xfId="0" applyFill="1" applyBorder="1" applyAlignment="1">
      <alignment horizontal="center" vertical="center"/>
    </xf>
    <xf numFmtId="0" fontId="12" fillId="5" borderId="1" xfId="0" applyFont="1" applyFill="1" applyBorder="1" applyAlignment="1">
      <alignment horizontal="center" vertical="center"/>
    </xf>
    <xf numFmtId="0" fontId="7" fillId="6" borderId="2" xfId="0" applyFont="1" applyFill="1" applyBorder="1" applyAlignment="1">
      <alignment wrapText="1"/>
    </xf>
    <xf numFmtId="3" fontId="6" fillId="6" borderId="0" xfId="0" applyNumberFormat="1" applyFont="1" applyFill="1"/>
    <xf numFmtId="0" fontId="7" fillId="7" borderId="3" xfId="0" applyFont="1" applyFill="1" applyBorder="1" applyAlignment="1">
      <alignment wrapText="1"/>
    </xf>
    <xf numFmtId="0" fontId="42" fillId="0" borderId="1" xfId="0" applyFont="1" applyBorder="1" applyAlignment="1">
      <alignment wrapText="1"/>
    </xf>
    <xf numFmtId="0" fontId="42" fillId="0" borderId="1" xfId="0" applyFont="1" applyBorder="1" applyAlignment="1">
      <alignment horizontal="left" wrapText="1"/>
    </xf>
    <xf numFmtId="0" fontId="42" fillId="0" borderId="1" xfId="0" applyFont="1" applyBorder="1"/>
    <xf numFmtId="0" fontId="4" fillId="0" borderId="0" xfId="0" applyFont="1" applyFill="1" applyAlignment="1">
      <alignment horizontal="left"/>
    </xf>
    <xf numFmtId="3" fontId="6" fillId="0" borderId="0" xfId="0" applyNumberFormat="1" applyFont="1" applyFill="1" applyAlignment="1">
      <alignment horizontal="right"/>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2" xfId="0" applyFill="1" applyBorder="1" applyAlignment="1">
      <alignment horizontal="center" vertical="center"/>
    </xf>
    <xf numFmtId="0" fontId="7" fillId="8" borderId="2" xfId="0" applyFont="1" applyFill="1" applyBorder="1" applyAlignment="1">
      <alignment wrapText="1"/>
    </xf>
    <xf numFmtId="3" fontId="1" fillId="8" borderId="1" xfId="0" applyNumberFormat="1" applyFont="1" applyFill="1" applyBorder="1" applyAlignment="1">
      <alignment horizontal="center" vertical="center" wrapText="1"/>
    </xf>
    <xf numFmtId="3" fontId="1" fillId="8" borderId="2" xfId="0" applyNumberFormat="1" applyFont="1" applyFill="1" applyBorder="1" applyAlignment="1">
      <alignment horizontal="center" vertical="center" wrapText="1"/>
    </xf>
    <xf numFmtId="3" fontId="1" fillId="8" borderId="2" xfId="0" applyNumberFormat="1" applyFont="1" applyFill="1" applyBorder="1" applyAlignment="1">
      <alignment horizontal="center" vertical="center"/>
    </xf>
    <xf numFmtId="3" fontId="6" fillId="8" borderId="0" xfId="0" applyNumberFormat="1" applyFont="1" applyFill="1"/>
    <xf numFmtId="14" fontId="0" fillId="0" borderId="6" xfId="0" applyNumberFormat="1" applyBorder="1" applyAlignment="1">
      <alignment wrapText="1"/>
    </xf>
    <xf numFmtId="0" fontId="0" fillId="9" borderId="1" xfId="0" applyFill="1" applyBorder="1" applyAlignment="1">
      <alignment horizontal="center" vertical="center"/>
    </xf>
    <xf numFmtId="0" fontId="12" fillId="9" borderId="1" xfId="0" applyFont="1"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44" fillId="0" borderId="0" xfId="0" applyFont="1" applyAlignment="1">
      <alignment horizontal="center"/>
    </xf>
    <xf numFmtId="2" fontId="1" fillId="6"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 fontId="8" fillId="0" borderId="3" xfId="0" applyNumberFormat="1" applyFont="1" applyBorder="1"/>
    <xf numFmtId="2" fontId="0" fillId="3" borderId="1" xfId="0" applyNumberFormat="1" applyFill="1" applyBorder="1" applyAlignment="1">
      <alignment horizontal="center" vertical="center" wrapText="1"/>
    </xf>
    <xf numFmtId="2" fontId="0" fillId="4" borderId="1" xfId="0" applyNumberFormat="1" applyFill="1" applyBorder="1" applyAlignment="1">
      <alignment horizontal="center" vertical="center" wrapText="1"/>
    </xf>
    <xf numFmtId="2" fontId="0" fillId="2" borderId="1" xfId="0" applyNumberFormat="1" applyFill="1" applyBorder="1" applyAlignment="1">
      <alignment horizontal="center" vertical="center"/>
    </xf>
    <xf numFmtId="2" fontId="0" fillId="2" borderId="1" xfId="0" applyNumberForma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b="1"/>
              <a:t>Total corporate CO2e </a:t>
            </a:r>
          </a:p>
          <a:p>
            <a:pPr>
              <a:defRPr/>
            </a:pPr>
            <a:r>
              <a:rPr lang="de-CH" b="1"/>
              <a:t>footprint in kilograms by scope as per the GHG protocol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990-4537-887F-76B08920F44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990-4537-887F-76B08920F44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990-4537-887F-76B08920F444}"/>
              </c:ext>
            </c:extLst>
          </c:dPt>
          <c:cat>
            <c:strRef>
              <c:f>'2. Footprint'!$B$9:$B$11</c:f>
              <c:strCache>
                <c:ptCount val="3"/>
                <c:pt idx="0">
                  <c:v>Scope 1</c:v>
                </c:pt>
                <c:pt idx="1">
                  <c:v>Scope 2</c:v>
                </c:pt>
                <c:pt idx="2">
                  <c:v>Scope 3</c:v>
                </c:pt>
              </c:strCache>
            </c:strRef>
          </c:cat>
          <c:val>
            <c:numRef>
              <c:f>'2. Footprint'!$C$9:$C$11</c:f>
              <c:numCache>
                <c:formatCode>#,##0.00</c:formatCode>
                <c:ptCount val="3"/>
                <c:pt idx="0">
                  <c:v>0</c:v>
                </c:pt>
                <c:pt idx="1">
                  <c:v>0</c:v>
                </c:pt>
                <c:pt idx="2">
                  <c:v>0</c:v>
                </c:pt>
              </c:numCache>
            </c:numRef>
          </c:val>
          <c:extLst>
            <c:ext xmlns:c16="http://schemas.microsoft.com/office/drawing/2014/chart" uri="{C3380CC4-5D6E-409C-BE32-E72D297353CC}">
              <c16:uniqueId val="{00000000-1217-4602-A73F-B42FC5173AAC}"/>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b="1"/>
              <a:t>Product carbon footprint</a:t>
            </a:r>
            <a:r>
              <a:rPr lang="de-CH" b="1" baseline="0"/>
              <a:t> in kgs / kg product  by scope as per the GHG protocol</a:t>
            </a:r>
            <a:endParaRPr lang="de-CH"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A0-40D5-9841-0722B6FCFB2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A0-40D5-9841-0722B6FCFB2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9A0-40D5-9841-0722B6FCFB2A}"/>
              </c:ext>
            </c:extLst>
          </c:dPt>
          <c:cat>
            <c:strRef>
              <c:f>'2. Footprint'!$B$17:$B$19</c:f>
              <c:strCache>
                <c:ptCount val="3"/>
                <c:pt idx="0">
                  <c:v>Scope 1</c:v>
                </c:pt>
                <c:pt idx="1">
                  <c:v>Scope 2</c:v>
                </c:pt>
                <c:pt idx="2">
                  <c:v>Scope 3</c:v>
                </c:pt>
              </c:strCache>
            </c:strRef>
          </c:cat>
          <c:val>
            <c:numRef>
              <c:f>'2. Footprint'!$C$17:$C$19</c:f>
              <c:numCache>
                <c:formatCode>#,##0.00</c:formatCode>
                <c:ptCount val="3"/>
                <c:pt idx="0">
                  <c:v>0</c:v>
                </c:pt>
                <c:pt idx="1">
                  <c:v>0</c:v>
                </c:pt>
                <c:pt idx="2">
                  <c:v>0</c:v>
                </c:pt>
              </c:numCache>
            </c:numRef>
          </c:val>
          <c:extLst>
            <c:ext xmlns:c16="http://schemas.microsoft.com/office/drawing/2014/chart" uri="{C3380CC4-5D6E-409C-BE32-E72D297353CC}">
              <c16:uniqueId val="{00000000-67B4-4693-BBB9-4872878D1C8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b="1"/>
              <a:t>Total corporate CO2e </a:t>
            </a:r>
          </a:p>
          <a:p>
            <a:pPr>
              <a:defRPr/>
            </a:pPr>
            <a:r>
              <a:rPr lang="de-CH" b="1"/>
              <a:t>footprint in tonnes by scope as per the GHG protocol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6CA-4734-BFB2-643B7536F38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6CA-4734-BFB2-643B7536F38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6CA-4734-BFB2-643B7536F3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 Footprint'!$B$9:$B$11</c:f>
              <c:strCache>
                <c:ptCount val="3"/>
                <c:pt idx="0">
                  <c:v>Scope 1</c:v>
                </c:pt>
                <c:pt idx="1">
                  <c:v>Scope 2</c:v>
                </c:pt>
                <c:pt idx="2">
                  <c:v>Scope 3</c:v>
                </c:pt>
              </c:strCache>
            </c:strRef>
          </c:cat>
          <c:val>
            <c:numRef>
              <c:f>'Example - Footprint'!$C$9:$C$11</c:f>
              <c:numCache>
                <c:formatCode>#,##0</c:formatCode>
                <c:ptCount val="3"/>
                <c:pt idx="0">
                  <c:v>3147.8</c:v>
                </c:pt>
                <c:pt idx="1">
                  <c:v>317.5</c:v>
                </c:pt>
                <c:pt idx="2">
                  <c:v>8460</c:v>
                </c:pt>
              </c:numCache>
            </c:numRef>
          </c:val>
          <c:extLst>
            <c:ext xmlns:c16="http://schemas.microsoft.com/office/drawing/2014/chart" uri="{C3380CC4-5D6E-409C-BE32-E72D297353CC}">
              <c16:uniqueId val="{00000006-66CA-4734-BFB2-643B7536F38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b="1"/>
              <a:t>Product carbon footprint</a:t>
            </a:r>
            <a:r>
              <a:rPr lang="de-CH" b="1" baseline="0"/>
              <a:t> in tonne / tonne product  by scope as per the GHG protocol</a:t>
            </a:r>
            <a:endParaRPr lang="de-CH"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27-4DC7-A730-AB9F040110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27-4DC7-A730-AB9F040110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27-4DC7-A730-AB9F0401109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 Footprint'!$B$17:$B$19</c:f>
              <c:strCache>
                <c:ptCount val="3"/>
                <c:pt idx="0">
                  <c:v>Scope 1</c:v>
                </c:pt>
                <c:pt idx="1">
                  <c:v>Scope 2</c:v>
                </c:pt>
                <c:pt idx="2">
                  <c:v>Scope 3</c:v>
                </c:pt>
              </c:strCache>
            </c:strRef>
          </c:cat>
          <c:val>
            <c:numRef>
              <c:f>'Example - Footprint'!$C$17:$C$19</c:f>
              <c:numCache>
                <c:formatCode>#,##0.000</c:formatCode>
                <c:ptCount val="3"/>
                <c:pt idx="0">
                  <c:v>0.10492666666666667</c:v>
                </c:pt>
                <c:pt idx="1">
                  <c:v>1.0583333333333333E-2</c:v>
                </c:pt>
                <c:pt idx="2">
                  <c:v>0.28199999999999997</c:v>
                </c:pt>
              </c:numCache>
            </c:numRef>
          </c:val>
          <c:extLst>
            <c:ext xmlns:c16="http://schemas.microsoft.com/office/drawing/2014/chart" uri="{C3380CC4-5D6E-409C-BE32-E72D297353CC}">
              <c16:uniqueId val="{00000006-8327-4DC7-A730-AB9F0401109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510540</xdr:colOff>
      <xdr:row>46</xdr:row>
      <xdr:rowOff>53341</xdr:rowOff>
    </xdr:from>
    <xdr:to>
      <xdr:col>0</xdr:col>
      <xdr:colOff>4457700</xdr:colOff>
      <xdr:row>60</xdr:row>
      <xdr:rowOff>28583</xdr:rowOff>
    </xdr:to>
    <xdr:pic>
      <xdr:nvPicPr>
        <xdr:cNvPr id="2" name="Grafik 1">
          <a:extLst>
            <a:ext uri="{FF2B5EF4-FFF2-40B4-BE49-F238E27FC236}">
              <a16:creationId xmlns:a16="http://schemas.microsoft.com/office/drawing/2014/main" id="{2B0A610B-603F-45AC-9F5D-0491AC31C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 y="9509761"/>
          <a:ext cx="3947160" cy="232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42333</xdr:rowOff>
    </xdr:from>
    <xdr:to>
      <xdr:col>1</xdr:col>
      <xdr:colOff>31750</xdr:colOff>
      <xdr:row>1</xdr:row>
      <xdr:rowOff>417194</xdr:rowOff>
    </xdr:to>
    <xdr:pic>
      <xdr:nvPicPr>
        <xdr:cNvPr id="6" name="Picture 5">
          <a:extLst>
            <a:ext uri="{FF2B5EF4-FFF2-40B4-BE49-F238E27FC236}">
              <a16:creationId xmlns:a16="http://schemas.microsoft.com/office/drawing/2014/main" id="{D629A0C6-25D3-4855-AA71-92EC4A2C8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833"/>
          <a:ext cx="1460500" cy="374861"/>
        </a:xfrm>
        <a:prstGeom prst="rect">
          <a:avLst/>
        </a:prstGeom>
        <a:solidFill>
          <a:schemeClr val="accent5"/>
        </a:solidFill>
        <a:ln>
          <a:solidFill>
            <a:srgbClr val="FFD7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268754</xdr:colOff>
      <xdr:row>1</xdr:row>
      <xdr:rowOff>140821</xdr:rowOff>
    </xdr:from>
    <xdr:to>
      <xdr:col>12</xdr:col>
      <xdr:colOff>272489</xdr:colOff>
      <xdr:row>14</xdr:row>
      <xdr:rowOff>98986</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280147</xdr:colOff>
      <xdr:row>15</xdr:row>
      <xdr:rowOff>40340</xdr:rowOff>
    </xdr:from>
    <xdr:to>
      <xdr:col>12</xdr:col>
      <xdr:colOff>280147</xdr:colOff>
      <xdr:row>27</xdr:row>
      <xdr:rowOff>109069</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9</xdr:col>
      <xdr:colOff>751417</xdr:colOff>
      <xdr:row>0</xdr:row>
      <xdr:rowOff>0</xdr:rowOff>
    </xdr:from>
    <xdr:ext cx="2636171" cy="937629"/>
    <xdr:sp macro="" textlink="">
      <xdr:nvSpPr>
        <xdr:cNvPr id="2" name="Rechteck 1">
          <a:extLst>
            <a:ext uri="{FF2B5EF4-FFF2-40B4-BE49-F238E27FC236}">
              <a16:creationId xmlns:a16="http://schemas.microsoft.com/office/drawing/2014/main" id="{00000000-0008-0000-0300-000002000000}"/>
            </a:ext>
          </a:extLst>
        </xdr:cNvPr>
        <xdr:cNvSpPr/>
      </xdr:nvSpPr>
      <xdr:spPr>
        <a:xfrm>
          <a:off x="15673917" y="0"/>
          <a:ext cx="2636171" cy="937629"/>
        </a:xfrm>
        <a:prstGeom prst="rect">
          <a:avLst/>
        </a:prstGeom>
        <a:noFill/>
      </xdr:spPr>
      <xdr:txBody>
        <a:bodyPr wrap="none" lIns="91440" tIns="45720" rIns="91440" bIns="45720">
          <a:spAutoFit/>
        </a:bodyPr>
        <a:lstStyle/>
        <a:p>
          <a:pPr algn="ctr"/>
          <a:r>
            <a:rPr lang="de-DE" sz="5400" b="1" cap="none" spc="0">
              <a:ln w="22225">
                <a:solidFill>
                  <a:schemeClr val="accent2"/>
                </a:solidFill>
                <a:prstDash val="solid"/>
              </a:ln>
              <a:solidFill>
                <a:schemeClr val="accent2">
                  <a:lumMod val="40000"/>
                  <a:lumOff val="60000"/>
                </a:schemeClr>
              </a:solidFill>
              <a:effectLst/>
            </a:rPr>
            <a:t>Example</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268754</xdr:colOff>
      <xdr:row>1</xdr:row>
      <xdr:rowOff>140821</xdr:rowOff>
    </xdr:from>
    <xdr:to>
      <xdr:col>12</xdr:col>
      <xdr:colOff>272489</xdr:colOff>
      <xdr:row>14</xdr:row>
      <xdr:rowOff>98986</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280147</xdr:colOff>
      <xdr:row>15</xdr:row>
      <xdr:rowOff>40340</xdr:rowOff>
    </xdr:from>
    <xdr:to>
      <xdr:col>12</xdr:col>
      <xdr:colOff>280147</xdr:colOff>
      <xdr:row>27</xdr:row>
      <xdr:rowOff>109069</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2637593</xdr:colOff>
      <xdr:row>1</xdr:row>
      <xdr:rowOff>151245</xdr:rowOff>
    </xdr:from>
    <xdr:ext cx="2636171" cy="937629"/>
    <xdr:sp macro="" textlink="">
      <xdr:nvSpPr>
        <xdr:cNvPr id="4" name="Rechteck 3">
          <a:extLst>
            <a:ext uri="{FF2B5EF4-FFF2-40B4-BE49-F238E27FC236}">
              <a16:creationId xmlns:a16="http://schemas.microsoft.com/office/drawing/2014/main" id="{00000000-0008-0000-0200-000004000000}"/>
            </a:ext>
          </a:extLst>
        </xdr:cNvPr>
        <xdr:cNvSpPr/>
      </xdr:nvSpPr>
      <xdr:spPr>
        <a:xfrm>
          <a:off x="2637593" y="472480"/>
          <a:ext cx="2636171" cy="937629"/>
        </a:xfrm>
        <a:prstGeom prst="rect">
          <a:avLst/>
        </a:prstGeom>
        <a:noFill/>
      </xdr:spPr>
      <xdr:txBody>
        <a:bodyPr wrap="none" lIns="91440" tIns="45720" rIns="91440" bIns="45720">
          <a:spAutoFit/>
        </a:bodyPr>
        <a:lstStyle/>
        <a:p>
          <a:pPr algn="ctr"/>
          <a:r>
            <a:rPr lang="de-DE" sz="5400" b="1" cap="none" spc="0">
              <a:ln w="22225">
                <a:solidFill>
                  <a:schemeClr val="accent2"/>
                </a:solidFill>
                <a:prstDash val="solid"/>
              </a:ln>
              <a:solidFill>
                <a:schemeClr val="accent2">
                  <a:lumMod val="40000"/>
                  <a:lumOff val="60000"/>
                </a:schemeClr>
              </a:solidFill>
              <a:effectLst/>
            </a:rPr>
            <a:t>Example</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15240</xdr:rowOff>
    </xdr:from>
    <xdr:to>
      <xdr:col>3</xdr:col>
      <xdr:colOff>0</xdr:colOff>
      <xdr:row>2</xdr:row>
      <xdr:rowOff>160020</xdr:rowOff>
    </xdr:to>
    <xdr:sp macro="" textlink="">
      <xdr:nvSpPr>
        <xdr:cNvPr id="2" name="TextBox 1">
          <a:extLst>
            <a:ext uri="{FF2B5EF4-FFF2-40B4-BE49-F238E27FC236}">
              <a16:creationId xmlns:a16="http://schemas.microsoft.com/office/drawing/2014/main" id="{268C043A-9D75-4497-862E-44FB4AAABCD0}"/>
            </a:ext>
          </a:extLst>
        </xdr:cNvPr>
        <xdr:cNvSpPr txBox="1"/>
      </xdr:nvSpPr>
      <xdr:spPr>
        <a:xfrm>
          <a:off x="0" y="15240"/>
          <a:ext cx="59512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Summary of changes made to this template since going live.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sc\AppData\Local\Microsoft\Windows\INetCache\Content.Outlook\GZCAG9H6\20220117_UEIL_Fictitious%20Company%20CO2e%20estimates%20for%20scope%201%20and%202%20ME%20P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porting &amp; Reducing"/>
      <sheetName val="2. Footprint"/>
      <sheetName val="Help database - do not change!"/>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so.org/standard/66454.html" TargetMode="External"/><Relationship Id="rId13" Type="http://schemas.openxmlformats.org/officeDocument/2006/relationships/hyperlink" Target="https://protect-eu.mimecast.com/s/CIQwCnYxEfGVR0c9Z72X?domain=ghgprotocol.org" TargetMode="External"/><Relationship Id="rId18" Type="http://schemas.openxmlformats.org/officeDocument/2006/relationships/hyperlink" Target="mailto:secretariat@ueil.org" TargetMode="External"/><Relationship Id="rId3" Type="http://schemas.openxmlformats.org/officeDocument/2006/relationships/hyperlink" Target="http://www.wri.org/" TargetMode="External"/><Relationship Id="rId7" Type="http://schemas.openxmlformats.org/officeDocument/2006/relationships/hyperlink" Target="https://www.iso.org/standard/66454.html" TargetMode="External"/><Relationship Id="rId12" Type="http://schemas.openxmlformats.org/officeDocument/2006/relationships/hyperlink" Target="https://ghgprotocol.org/blog/glec-framework-universal-method-logistics-emissions-accounting" TargetMode="External"/><Relationship Id="rId17" Type="http://schemas.openxmlformats.org/officeDocument/2006/relationships/hyperlink" Target="https://co2.myclimate.org/en/flight_calculators/new" TargetMode="External"/><Relationship Id="rId2" Type="http://schemas.openxmlformats.org/officeDocument/2006/relationships/hyperlink" Target="https://ghgprotocol.org/companies-and-organizations" TargetMode="External"/><Relationship Id="rId16" Type="http://schemas.openxmlformats.org/officeDocument/2006/relationships/hyperlink" Target="http://www.carboncare.org/en/index.html" TargetMode="External"/><Relationship Id="rId20" Type="http://schemas.openxmlformats.org/officeDocument/2006/relationships/drawing" Target="../drawings/drawing1.xml"/><Relationship Id="rId1" Type="http://schemas.openxmlformats.org/officeDocument/2006/relationships/hyperlink" Target="https://www.youtube.com/watch?v=XgWyU65pvVA" TargetMode="External"/><Relationship Id="rId6" Type="http://schemas.openxmlformats.org/officeDocument/2006/relationships/hyperlink" Target="https://www.iso.org/standard/66453.html" TargetMode="External"/><Relationship Id="rId11" Type="http://schemas.openxmlformats.org/officeDocument/2006/relationships/hyperlink" Target="https://www.iso.org/standard/38498.html" TargetMode="External"/><Relationship Id="rId5" Type="http://schemas.openxmlformats.org/officeDocument/2006/relationships/hyperlink" Target="https://www.iso.org/standard/66453.html" TargetMode="External"/><Relationship Id="rId15" Type="http://schemas.openxmlformats.org/officeDocument/2006/relationships/hyperlink" Target="https://www.ecotransit.org/en/" TargetMode="External"/><Relationship Id="rId10" Type="http://schemas.openxmlformats.org/officeDocument/2006/relationships/hyperlink" Target="https://www.iso.org/standard/37456.html" TargetMode="External"/><Relationship Id="rId19" Type="http://schemas.openxmlformats.org/officeDocument/2006/relationships/printerSettings" Target="../printerSettings/printerSettings1.bin"/><Relationship Id="rId4" Type="http://schemas.openxmlformats.org/officeDocument/2006/relationships/hyperlink" Target="http://www.wbcsd.org/" TargetMode="External"/><Relationship Id="rId9" Type="http://schemas.openxmlformats.org/officeDocument/2006/relationships/hyperlink" Target="https://www.iso.org/standard/66455.html" TargetMode="External"/><Relationship Id="rId14" Type="http://schemas.openxmlformats.org/officeDocument/2006/relationships/hyperlink" Target="https://protect-eu.mimecast.com/s/RnE7CovVGUXmyNhzSgYq?domain=gov.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3A33A-743F-4289-B690-FF0A4B9BAE43}">
  <sheetPr>
    <tabColor theme="5" tint="0.59999389629810485"/>
  </sheetPr>
  <dimension ref="A1:A275"/>
  <sheetViews>
    <sheetView zoomScale="90" zoomScaleNormal="90" workbookViewId="0">
      <selection activeCell="A270" sqref="A270"/>
    </sheetView>
  </sheetViews>
  <sheetFormatPr defaultColWidth="8.88671875" defaultRowHeight="13.2" x14ac:dyDescent="0.25"/>
  <cols>
    <col min="1" max="1" width="178.77734375" style="56" customWidth="1"/>
    <col min="2" max="16384" width="8.88671875" style="56"/>
  </cols>
  <sheetData>
    <row r="1" spans="1:1" ht="24.6" x14ac:dyDescent="0.25">
      <c r="A1" s="55" t="s">
        <v>193</v>
      </c>
    </row>
    <row r="2" spans="1:1" ht="24.6" x14ac:dyDescent="0.25">
      <c r="A2" s="55" t="s">
        <v>349</v>
      </c>
    </row>
    <row r="3" spans="1:1" ht="13.8" x14ac:dyDescent="0.25">
      <c r="A3" s="57" t="s">
        <v>350</v>
      </c>
    </row>
    <row r="4" spans="1:1" ht="13.8" x14ac:dyDescent="0.25">
      <c r="A4" s="57" t="s">
        <v>194</v>
      </c>
    </row>
    <row r="5" spans="1:1" ht="13.8" x14ac:dyDescent="0.25">
      <c r="A5" s="58"/>
    </row>
    <row r="6" spans="1:1" ht="43.2" x14ac:dyDescent="0.25">
      <c r="A6" s="59" t="s">
        <v>195</v>
      </c>
    </row>
    <row r="7" spans="1:1" ht="14.4" x14ac:dyDescent="0.25">
      <c r="A7" s="59"/>
    </row>
    <row r="8" spans="1:1" ht="14.4" x14ac:dyDescent="0.25">
      <c r="A8" s="59" t="s">
        <v>196</v>
      </c>
    </row>
    <row r="9" spans="1:1" ht="14.4" x14ac:dyDescent="0.25">
      <c r="A9" s="59"/>
    </row>
    <row r="10" spans="1:1" ht="14.4" x14ac:dyDescent="0.25">
      <c r="A10" s="59" t="s">
        <v>197</v>
      </c>
    </row>
    <row r="11" spans="1:1" ht="14.4" x14ac:dyDescent="0.25">
      <c r="A11" s="59"/>
    </row>
    <row r="12" spans="1:1" ht="14.4" x14ac:dyDescent="0.25">
      <c r="A12" s="59" t="s">
        <v>198</v>
      </c>
    </row>
    <row r="13" spans="1:1" ht="14.4" x14ac:dyDescent="0.25">
      <c r="A13" s="60" t="s">
        <v>199</v>
      </c>
    </row>
    <row r="14" spans="1:1" ht="14.4" x14ac:dyDescent="0.25">
      <c r="A14" s="60" t="s">
        <v>200</v>
      </c>
    </row>
    <row r="15" spans="1:1" ht="14.4" x14ac:dyDescent="0.25">
      <c r="A15" s="60" t="s">
        <v>201</v>
      </c>
    </row>
    <row r="16" spans="1:1" ht="14.4" x14ac:dyDescent="0.25">
      <c r="A16" s="60" t="s">
        <v>202</v>
      </c>
    </row>
    <row r="17" spans="1:1" ht="14.4" x14ac:dyDescent="0.25">
      <c r="A17" s="60" t="s">
        <v>203</v>
      </c>
    </row>
    <row r="18" spans="1:1" ht="14.4" x14ac:dyDescent="0.25">
      <c r="A18" s="59"/>
    </row>
    <row r="19" spans="1:1" ht="14.4" x14ac:dyDescent="0.25">
      <c r="A19" s="59" t="s">
        <v>204</v>
      </c>
    </row>
    <row r="20" spans="1:1" ht="14.4" x14ac:dyDescent="0.25">
      <c r="A20" s="59"/>
    </row>
    <row r="21" spans="1:1" ht="28.8" x14ac:dyDescent="0.25">
      <c r="A21" s="59" t="s">
        <v>205</v>
      </c>
    </row>
    <row r="22" spans="1:1" ht="14.4" x14ac:dyDescent="0.25">
      <c r="A22" s="59"/>
    </row>
    <row r="23" spans="1:1" ht="13.8" x14ac:dyDescent="0.25">
      <c r="A23" s="61" t="s">
        <v>206</v>
      </c>
    </row>
    <row r="24" spans="1:1" ht="13.8" x14ac:dyDescent="0.25">
      <c r="A24" s="61"/>
    </row>
    <row r="25" spans="1:1" ht="13.8" x14ac:dyDescent="0.25">
      <c r="A25" s="61" t="s">
        <v>207</v>
      </c>
    </row>
    <row r="26" spans="1:1" ht="13.8" x14ac:dyDescent="0.25">
      <c r="A26" s="61"/>
    </row>
    <row r="27" spans="1:1" ht="14.4" x14ac:dyDescent="0.25">
      <c r="A27" s="59" t="s">
        <v>208</v>
      </c>
    </row>
    <row r="28" spans="1:1" ht="14.4" x14ac:dyDescent="0.25">
      <c r="A28" s="59"/>
    </row>
    <row r="29" spans="1:1" ht="13.8" x14ac:dyDescent="0.25">
      <c r="A29" s="62" t="s">
        <v>0</v>
      </c>
    </row>
    <row r="30" spans="1:1" ht="13.8" x14ac:dyDescent="0.25">
      <c r="A30" s="63" t="s">
        <v>209</v>
      </c>
    </row>
    <row r="31" spans="1:1" ht="14.4" x14ac:dyDescent="0.25">
      <c r="A31" s="59"/>
    </row>
    <row r="32" spans="1:1" ht="13.8" x14ac:dyDescent="0.25">
      <c r="A32" s="61" t="s">
        <v>210</v>
      </c>
    </row>
    <row r="33" spans="1:1" ht="14.4" x14ac:dyDescent="0.25">
      <c r="A33" s="59" t="s">
        <v>211</v>
      </c>
    </row>
    <row r="34" spans="1:1" ht="14.4" x14ac:dyDescent="0.25">
      <c r="A34" s="59"/>
    </row>
    <row r="35" spans="1:1" ht="13.8" x14ac:dyDescent="0.25">
      <c r="A35" s="61" t="s">
        <v>212</v>
      </c>
    </row>
    <row r="36" spans="1:1" ht="14.4" x14ac:dyDescent="0.25">
      <c r="A36" s="59" t="s">
        <v>213</v>
      </c>
    </row>
    <row r="37" spans="1:1" ht="14.4" x14ac:dyDescent="0.25">
      <c r="A37" s="59"/>
    </row>
    <row r="38" spans="1:1" ht="14.4" x14ac:dyDescent="0.25">
      <c r="A38" s="59" t="s">
        <v>214</v>
      </c>
    </row>
    <row r="39" spans="1:1" ht="14.4" x14ac:dyDescent="0.25">
      <c r="A39" s="59" t="s">
        <v>215</v>
      </c>
    </row>
    <row r="40" spans="1:1" ht="14.4" x14ac:dyDescent="0.25">
      <c r="A40" s="59"/>
    </row>
    <row r="41" spans="1:1" ht="14.4" x14ac:dyDescent="0.25">
      <c r="A41" s="59" t="s">
        <v>216</v>
      </c>
    </row>
    <row r="42" spans="1:1" ht="14.4" x14ac:dyDescent="0.25">
      <c r="A42" s="59" t="s">
        <v>217</v>
      </c>
    </row>
    <row r="43" spans="1:1" ht="14.4" x14ac:dyDescent="0.25">
      <c r="A43" s="59" t="s">
        <v>218</v>
      </c>
    </row>
    <row r="44" spans="1:1" ht="14.4" x14ac:dyDescent="0.25">
      <c r="A44" s="59"/>
    </row>
    <row r="46" spans="1:1" x14ac:dyDescent="0.25">
      <c r="A46" s="64" t="s">
        <v>219</v>
      </c>
    </row>
    <row r="47" spans="1:1" x14ac:dyDescent="0.25">
      <c r="A47" s="64"/>
    </row>
    <row r="48" spans="1:1" x14ac:dyDescent="0.25">
      <c r="A48" s="64"/>
    </row>
    <row r="49" spans="1:1" x14ac:dyDescent="0.25">
      <c r="A49" s="64"/>
    </row>
    <row r="50" spans="1:1" x14ac:dyDescent="0.25">
      <c r="A50" s="64"/>
    </row>
    <row r="51" spans="1:1" x14ac:dyDescent="0.25">
      <c r="A51" s="64"/>
    </row>
    <row r="52" spans="1:1" x14ac:dyDescent="0.25">
      <c r="A52" s="64"/>
    </row>
    <row r="53" spans="1:1" x14ac:dyDescent="0.25">
      <c r="A53" s="64"/>
    </row>
    <row r="54" spans="1:1" x14ac:dyDescent="0.25">
      <c r="A54" s="64"/>
    </row>
    <row r="55" spans="1:1" x14ac:dyDescent="0.25">
      <c r="A55" s="64"/>
    </row>
    <row r="56" spans="1:1" x14ac:dyDescent="0.25">
      <c r="A56" s="64"/>
    </row>
    <row r="57" spans="1:1" x14ac:dyDescent="0.25">
      <c r="A57" s="64"/>
    </row>
    <row r="58" spans="1:1" x14ac:dyDescent="0.25">
      <c r="A58" s="64"/>
    </row>
    <row r="59" spans="1:1" x14ac:dyDescent="0.25">
      <c r="A59" s="64"/>
    </row>
    <row r="60" spans="1:1" x14ac:dyDescent="0.25">
      <c r="A60" s="64"/>
    </row>
    <row r="61" spans="1:1" x14ac:dyDescent="0.25">
      <c r="A61" s="64"/>
    </row>
    <row r="62" spans="1:1" ht="13.8" x14ac:dyDescent="0.25">
      <c r="A62" s="57" t="s">
        <v>220</v>
      </c>
    </row>
    <row r="63" spans="1:1" ht="27.6" x14ac:dyDescent="0.25">
      <c r="A63" s="65" t="s">
        <v>221</v>
      </c>
    </row>
    <row r="64" spans="1:1" ht="13.8" x14ac:dyDescent="0.25">
      <c r="A64" s="58"/>
    </row>
    <row r="65" spans="1:1" ht="13.8" x14ac:dyDescent="0.25">
      <c r="A65" s="65" t="s">
        <v>222</v>
      </c>
    </row>
    <row r="66" spans="1:1" ht="16.2" x14ac:dyDescent="0.25">
      <c r="A66" s="58" t="s">
        <v>223</v>
      </c>
    </row>
    <row r="67" spans="1:1" ht="13.8" x14ac:dyDescent="0.25">
      <c r="A67" s="58"/>
    </row>
    <row r="68" spans="1:1" ht="16.2" x14ac:dyDescent="0.25">
      <c r="A68" s="65" t="s">
        <v>224</v>
      </c>
    </row>
    <row r="69" spans="1:1" ht="16.2" x14ac:dyDescent="0.25">
      <c r="A69" s="58" t="s">
        <v>225</v>
      </c>
    </row>
    <row r="71" spans="1:1" ht="23.4" customHeight="1" x14ac:dyDescent="0.25">
      <c r="A71" s="59"/>
    </row>
    <row r="72" spans="1:1" ht="13.8" x14ac:dyDescent="0.25">
      <c r="A72" s="61" t="s">
        <v>226</v>
      </c>
    </row>
    <row r="73" spans="1:1" ht="14.4" x14ac:dyDescent="0.25">
      <c r="A73" s="59" t="s">
        <v>227</v>
      </c>
    </row>
    <row r="74" spans="1:1" ht="14.4" x14ac:dyDescent="0.25">
      <c r="A74" s="59"/>
    </row>
    <row r="75" spans="1:1" ht="13.8" x14ac:dyDescent="0.25">
      <c r="A75" s="61" t="s">
        <v>228</v>
      </c>
    </row>
    <row r="76" spans="1:1" ht="14.4" x14ac:dyDescent="0.25">
      <c r="A76" s="59" t="s">
        <v>229</v>
      </c>
    </row>
    <row r="77" spans="1:1" ht="14.4" x14ac:dyDescent="0.25">
      <c r="A77" s="59"/>
    </row>
    <row r="78" spans="1:1" ht="13.8" x14ac:dyDescent="0.25">
      <c r="A78" s="61" t="s">
        <v>7</v>
      </c>
    </row>
    <row r="79" spans="1:1" ht="14.4" x14ac:dyDescent="0.25">
      <c r="A79" s="59" t="s">
        <v>230</v>
      </c>
    </row>
    <row r="80" spans="1:1" ht="14.4" x14ac:dyDescent="0.25">
      <c r="A80" s="59"/>
    </row>
    <row r="81" spans="1:1" ht="13.8" x14ac:dyDescent="0.25">
      <c r="A81" s="61" t="s">
        <v>231</v>
      </c>
    </row>
    <row r="82" spans="1:1" ht="28.8" x14ac:dyDescent="0.25">
      <c r="A82" s="59" t="s">
        <v>232</v>
      </c>
    </row>
    <row r="83" spans="1:1" ht="14.4" x14ac:dyDescent="0.25">
      <c r="A83" s="59"/>
    </row>
    <row r="84" spans="1:1" ht="13.8" x14ac:dyDescent="0.25">
      <c r="A84" s="61" t="s">
        <v>9</v>
      </c>
    </row>
    <row r="85" spans="1:1" ht="14.4" x14ac:dyDescent="0.25">
      <c r="A85" s="59" t="s">
        <v>233</v>
      </c>
    </row>
    <row r="86" spans="1:1" ht="14.4" x14ac:dyDescent="0.25">
      <c r="A86" s="59"/>
    </row>
    <row r="87" spans="1:1" ht="13.8" x14ac:dyDescent="0.25">
      <c r="A87" s="61" t="s">
        <v>234</v>
      </c>
    </row>
    <row r="88" spans="1:1" ht="14.4" x14ac:dyDescent="0.25">
      <c r="A88" s="59" t="s">
        <v>235</v>
      </c>
    </row>
    <row r="89" spans="1:1" ht="14.4" x14ac:dyDescent="0.25">
      <c r="A89" s="59"/>
    </row>
    <row r="90" spans="1:1" ht="13.8" x14ac:dyDescent="0.25">
      <c r="A90" s="61" t="s">
        <v>236</v>
      </c>
    </row>
    <row r="91" spans="1:1" ht="13.8" x14ac:dyDescent="0.25">
      <c r="A91" s="63" t="s">
        <v>237</v>
      </c>
    </row>
    <row r="92" spans="1:1" ht="14.4" x14ac:dyDescent="0.25">
      <c r="A92" s="59"/>
    </row>
    <row r="93" spans="1:1" ht="13.8" x14ac:dyDescent="0.25">
      <c r="A93" s="61" t="s">
        <v>238</v>
      </c>
    </row>
    <row r="94" spans="1:1" ht="14.4" x14ac:dyDescent="0.25">
      <c r="A94" s="59" t="s">
        <v>239</v>
      </c>
    </row>
    <row r="95" spans="1:1" ht="14.4" x14ac:dyDescent="0.25">
      <c r="A95" s="59"/>
    </row>
    <row r="96" spans="1:1" ht="13.8" x14ac:dyDescent="0.25">
      <c r="A96" s="61" t="s">
        <v>240</v>
      </c>
    </row>
    <row r="97" spans="1:1" ht="14.4" x14ac:dyDescent="0.25">
      <c r="A97" s="59" t="s">
        <v>241</v>
      </c>
    </row>
    <row r="98" spans="1:1" ht="14.4" x14ac:dyDescent="0.25">
      <c r="A98" s="59"/>
    </row>
    <row r="99" spans="1:1" ht="13.8" x14ac:dyDescent="0.25">
      <c r="A99" s="61" t="s">
        <v>14</v>
      </c>
    </row>
    <row r="100" spans="1:1" ht="14.4" x14ac:dyDescent="0.25">
      <c r="A100" s="59" t="s">
        <v>242</v>
      </c>
    </row>
    <row r="101" spans="1:1" ht="14.4" x14ac:dyDescent="0.25">
      <c r="A101" s="59"/>
    </row>
    <row r="102" spans="1:1" ht="13.8" x14ac:dyDescent="0.25">
      <c r="A102" s="61" t="s">
        <v>243</v>
      </c>
    </row>
    <row r="103" spans="1:1" ht="14.4" x14ac:dyDescent="0.25">
      <c r="A103" s="59" t="s">
        <v>244</v>
      </c>
    </row>
    <row r="104" spans="1:1" ht="13.8" x14ac:dyDescent="0.25">
      <c r="A104" s="61"/>
    </row>
    <row r="105" spans="1:1" ht="13.8" x14ac:dyDescent="0.25">
      <c r="A105" s="61" t="s">
        <v>245</v>
      </c>
    </row>
    <row r="106" spans="1:1" ht="14.4" x14ac:dyDescent="0.25">
      <c r="A106" s="59" t="s">
        <v>246</v>
      </c>
    </row>
    <row r="107" spans="1:1" ht="14.4" x14ac:dyDescent="0.25">
      <c r="A107" s="59"/>
    </row>
    <row r="108" spans="1:1" ht="13.8" x14ac:dyDescent="0.25">
      <c r="A108" s="61" t="s">
        <v>17</v>
      </c>
    </row>
    <row r="109" spans="1:1" ht="14.4" x14ac:dyDescent="0.25">
      <c r="A109" s="59" t="s">
        <v>247</v>
      </c>
    </row>
    <row r="110" spans="1:1" ht="14.4" x14ac:dyDescent="0.25">
      <c r="A110" s="59"/>
    </row>
    <row r="111" spans="1:1" ht="13.8" x14ac:dyDescent="0.25">
      <c r="A111" s="61" t="s">
        <v>248</v>
      </c>
    </row>
    <row r="112" spans="1:1" ht="14.4" x14ac:dyDescent="0.25">
      <c r="A112" s="59" t="s">
        <v>249</v>
      </c>
    </row>
    <row r="113" spans="1:1" ht="14.4" x14ac:dyDescent="0.25">
      <c r="A113" s="59" t="s">
        <v>250</v>
      </c>
    </row>
    <row r="114" spans="1:1" ht="14.4" x14ac:dyDescent="0.25">
      <c r="A114" s="59"/>
    </row>
    <row r="115" spans="1:1" ht="13.8" x14ac:dyDescent="0.25">
      <c r="A115" s="61" t="s">
        <v>19</v>
      </c>
    </row>
    <row r="116" spans="1:1" ht="28.8" x14ac:dyDescent="0.25">
      <c r="A116" s="59" t="s">
        <v>251</v>
      </c>
    </row>
    <row r="117" spans="1:1" ht="14.4" x14ac:dyDescent="0.25">
      <c r="A117" s="59"/>
    </row>
    <row r="118" spans="1:1" ht="27.6" x14ac:dyDescent="0.25">
      <c r="A118" s="63" t="s">
        <v>252</v>
      </c>
    </row>
    <row r="119" spans="1:1" ht="14.4" x14ac:dyDescent="0.25">
      <c r="A119" s="59"/>
    </row>
    <row r="120" spans="1:1" ht="13.8" x14ac:dyDescent="0.25">
      <c r="A120" s="61" t="s">
        <v>253</v>
      </c>
    </row>
    <row r="121" spans="1:1" ht="14.4" x14ac:dyDescent="0.25">
      <c r="A121" s="59" t="s">
        <v>254</v>
      </c>
    </row>
    <row r="122" spans="1:1" ht="14.4" x14ac:dyDescent="0.25">
      <c r="A122" s="59"/>
    </row>
    <row r="123" spans="1:1" ht="13.8" x14ac:dyDescent="0.25">
      <c r="A123" s="61" t="s">
        <v>255</v>
      </c>
    </row>
    <row r="124" spans="1:1" ht="14.4" x14ac:dyDescent="0.25">
      <c r="A124" s="59" t="s">
        <v>256</v>
      </c>
    </row>
    <row r="125" spans="1:1" ht="14.4" x14ac:dyDescent="0.25">
      <c r="A125" s="59"/>
    </row>
    <row r="126" spans="1:1" ht="13.8" x14ac:dyDescent="0.25">
      <c r="A126" s="61" t="s">
        <v>257</v>
      </c>
    </row>
    <row r="127" spans="1:1" ht="14.4" x14ac:dyDescent="0.25">
      <c r="A127" s="59" t="s">
        <v>356</v>
      </c>
    </row>
    <row r="128" spans="1:1" ht="14.4" x14ac:dyDescent="0.25">
      <c r="A128" s="59"/>
    </row>
    <row r="129" spans="1:1" ht="13.8" x14ac:dyDescent="0.25">
      <c r="A129" s="61" t="s">
        <v>258</v>
      </c>
    </row>
    <row r="130" spans="1:1" ht="14.4" x14ac:dyDescent="0.25">
      <c r="A130" s="59" t="s">
        <v>259</v>
      </c>
    </row>
    <row r="131" spans="1:1" ht="14.4" x14ac:dyDescent="0.25">
      <c r="A131" s="59"/>
    </row>
    <row r="132" spans="1:1" ht="13.8" x14ac:dyDescent="0.25">
      <c r="A132" s="61" t="s">
        <v>23</v>
      </c>
    </row>
    <row r="133" spans="1:1" ht="14.4" x14ac:dyDescent="0.25">
      <c r="A133" s="59" t="s">
        <v>260</v>
      </c>
    </row>
    <row r="134" spans="1:1" ht="14.4" x14ac:dyDescent="0.25">
      <c r="A134" s="59" t="s">
        <v>261</v>
      </c>
    </row>
    <row r="135" spans="1:1" ht="14.4" x14ac:dyDescent="0.25">
      <c r="A135" s="59" t="s">
        <v>262</v>
      </c>
    </row>
    <row r="136" spans="1:1" ht="14.4" x14ac:dyDescent="0.25">
      <c r="A136" s="59"/>
    </row>
    <row r="137" spans="1:1" ht="15.6" x14ac:dyDescent="0.25">
      <c r="A137" s="66" t="s">
        <v>348</v>
      </c>
    </row>
    <row r="138" spans="1:1" x14ac:dyDescent="0.25">
      <c r="A138" s="67" t="s">
        <v>263</v>
      </c>
    </row>
    <row r="139" spans="1:1" x14ac:dyDescent="0.25">
      <c r="A139" s="68"/>
    </row>
    <row r="140" spans="1:1" x14ac:dyDescent="0.25">
      <c r="A140" s="68" t="s">
        <v>264</v>
      </c>
    </row>
    <row r="141" spans="1:1" ht="26.4" x14ac:dyDescent="0.25">
      <c r="A141" s="69" t="s">
        <v>265</v>
      </c>
    </row>
    <row r="142" spans="1:1" x14ac:dyDescent="0.25">
      <c r="A142" s="69"/>
    </row>
    <row r="143" spans="1:1" x14ac:dyDescent="0.25">
      <c r="A143" s="68" t="s">
        <v>264</v>
      </c>
    </row>
    <row r="144" spans="1:1" ht="26.4" x14ac:dyDescent="0.25">
      <c r="A144" s="69" t="s">
        <v>266</v>
      </c>
    </row>
    <row r="145" spans="1:1" x14ac:dyDescent="0.25">
      <c r="A145" s="69"/>
    </row>
    <row r="146" spans="1:1" ht="13.8" x14ac:dyDescent="0.25">
      <c r="A146" s="70" t="s">
        <v>267</v>
      </c>
    </row>
    <row r="147" spans="1:1" x14ac:dyDescent="0.25">
      <c r="A147" s="71"/>
    </row>
    <row r="148" spans="1:1" x14ac:dyDescent="0.25">
      <c r="A148" s="68" t="s">
        <v>268</v>
      </c>
    </row>
    <row r="149" spans="1:1" x14ac:dyDescent="0.25">
      <c r="A149" s="72" t="s">
        <v>269</v>
      </c>
    </row>
    <row r="150" spans="1:1" x14ac:dyDescent="0.25">
      <c r="A150" s="72" t="s">
        <v>270</v>
      </c>
    </row>
    <row r="151" spans="1:1" x14ac:dyDescent="0.25">
      <c r="A151" s="72" t="s">
        <v>271</v>
      </c>
    </row>
    <row r="152" spans="1:1" x14ac:dyDescent="0.25">
      <c r="A152" s="69"/>
    </row>
    <row r="153" spans="1:1" x14ac:dyDescent="0.25">
      <c r="A153" s="68" t="s">
        <v>272</v>
      </c>
    </row>
    <row r="154" spans="1:1" x14ac:dyDescent="0.25">
      <c r="A154" s="72" t="s">
        <v>273</v>
      </c>
    </row>
    <row r="155" spans="1:1" x14ac:dyDescent="0.25">
      <c r="A155" s="72" t="s">
        <v>274</v>
      </c>
    </row>
    <row r="156" spans="1:1" x14ac:dyDescent="0.25">
      <c r="A156" s="69"/>
    </row>
    <row r="157" spans="1:1" x14ac:dyDescent="0.25">
      <c r="A157" s="68" t="s">
        <v>275</v>
      </c>
    </row>
    <row r="158" spans="1:1" x14ac:dyDescent="0.25">
      <c r="A158" s="72" t="s">
        <v>276</v>
      </c>
    </row>
    <row r="159" spans="1:1" x14ac:dyDescent="0.25">
      <c r="A159" s="72" t="s">
        <v>277</v>
      </c>
    </row>
    <row r="160" spans="1:1" x14ac:dyDescent="0.25">
      <c r="A160" s="72" t="s">
        <v>278</v>
      </c>
    </row>
    <row r="161" spans="1:1" x14ac:dyDescent="0.25">
      <c r="A161" s="72" t="s">
        <v>279</v>
      </c>
    </row>
    <row r="162" spans="1:1" x14ac:dyDescent="0.25">
      <c r="A162" s="71"/>
    </row>
    <row r="163" spans="1:1" x14ac:dyDescent="0.25">
      <c r="A163" s="69"/>
    </row>
    <row r="164" spans="1:1" x14ac:dyDescent="0.25">
      <c r="A164" s="69"/>
    </row>
    <row r="165" spans="1:1" ht="14.4" x14ac:dyDescent="0.25">
      <c r="A165" s="59"/>
    </row>
    <row r="166" spans="1:1" ht="13.8" x14ac:dyDescent="0.25">
      <c r="A166" s="61" t="s">
        <v>280</v>
      </c>
    </row>
    <row r="167" spans="1:1" ht="14.4" x14ac:dyDescent="0.25">
      <c r="A167" s="59" t="s">
        <v>281</v>
      </c>
    </row>
    <row r="168" spans="1:1" ht="14.4" x14ac:dyDescent="0.25">
      <c r="A168" s="59"/>
    </row>
    <row r="169" spans="1:1" ht="13.8" x14ac:dyDescent="0.25">
      <c r="A169" s="61" t="s">
        <v>282</v>
      </c>
    </row>
    <row r="170" spans="1:1" ht="13.8" x14ac:dyDescent="0.25">
      <c r="A170" s="61" t="s">
        <v>283</v>
      </c>
    </row>
    <row r="171" spans="1:1" ht="28.8" x14ac:dyDescent="0.25">
      <c r="A171" s="59" t="s">
        <v>284</v>
      </c>
    </row>
    <row r="172" spans="1:1" ht="14.4" x14ac:dyDescent="0.25">
      <c r="A172" s="59"/>
    </row>
    <row r="173" spans="1:1" ht="14.4" x14ac:dyDescent="0.25">
      <c r="A173" s="59"/>
    </row>
    <row r="174" spans="1:1" ht="14.4" x14ac:dyDescent="0.25">
      <c r="A174" s="59"/>
    </row>
    <row r="175" spans="1:1" ht="14.4" x14ac:dyDescent="0.25">
      <c r="A175" s="59"/>
    </row>
    <row r="176" spans="1:1" ht="14.4" x14ac:dyDescent="0.25">
      <c r="A176" s="59"/>
    </row>
    <row r="177" spans="1:1" ht="24.6" x14ac:dyDescent="0.25">
      <c r="A177" s="73" t="s">
        <v>285</v>
      </c>
    </row>
    <row r="178" spans="1:1" ht="14.4" x14ac:dyDescent="0.25">
      <c r="A178" s="59"/>
    </row>
    <row r="179" spans="1:1" ht="14.4" x14ac:dyDescent="0.25">
      <c r="A179" s="61" t="s">
        <v>286</v>
      </c>
    </row>
    <row r="180" spans="1:1" ht="14.4" x14ac:dyDescent="0.25">
      <c r="A180" s="59"/>
    </row>
    <row r="181" spans="1:1" ht="28.8" x14ac:dyDescent="0.25">
      <c r="A181" s="61" t="s">
        <v>287</v>
      </c>
    </row>
    <row r="182" spans="1:1" ht="14.4" x14ac:dyDescent="0.25">
      <c r="A182" s="59" t="s">
        <v>288</v>
      </c>
    </row>
    <row r="183" spans="1:1" ht="28.8" x14ac:dyDescent="0.25">
      <c r="A183" s="61" t="s">
        <v>289</v>
      </c>
    </row>
    <row r="184" spans="1:1" ht="14.4" x14ac:dyDescent="0.25">
      <c r="A184" s="59"/>
    </row>
    <row r="185" spans="1:1" ht="14.4" x14ac:dyDescent="0.25">
      <c r="A185" s="59" t="s">
        <v>290</v>
      </c>
    </row>
    <row r="186" spans="1:1" ht="14.4" x14ac:dyDescent="0.25">
      <c r="A186" s="59"/>
    </row>
    <row r="187" spans="1:1" ht="14.4" x14ac:dyDescent="0.25">
      <c r="A187" s="59" t="s">
        <v>291</v>
      </c>
    </row>
    <row r="188" spans="1:1" ht="14.4" x14ac:dyDescent="0.25">
      <c r="A188" s="59"/>
    </row>
    <row r="189" spans="1:1" ht="14.4" x14ac:dyDescent="0.25">
      <c r="A189" s="59" t="s">
        <v>292</v>
      </c>
    </row>
    <row r="190" spans="1:1" ht="14.4" x14ac:dyDescent="0.25">
      <c r="A190" s="59"/>
    </row>
    <row r="191" spans="1:1" ht="28.8" x14ac:dyDescent="0.25">
      <c r="A191" s="59" t="s">
        <v>293</v>
      </c>
    </row>
    <row r="192" spans="1:1" ht="14.4" x14ac:dyDescent="0.25">
      <c r="A192" s="59"/>
    </row>
    <row r="193" spans="1:1" ht="28.8" x14ac:dyDescent="0.25">
      <c r="A193" s="59" t="s">
        <v>294</v>
      </c>
    </row>
    <row r="194" spans="1:1" ht="14.4" x14ac:dyDescent="0.25">
      <c r="A194" s="59"/>
    </row>
    <row r="195" spans="1:1" ht="14.4" x14ac:dyDescent="0.25">
      <c r="A195" s="59" t="s">
        <v>295</v>
      </c>
    </row>
    <row r="196" spans="1:1" ht="14.4" x14ac:dyDescent="0.25">
      <c r="A196" s="59" t="s">
        <v>296</v>
      </c>
    </row>
    <row r="197" spans="1:1" ht="14.4" x14ac:dyDescent="0.25">
      <c r="A197" s="59" t="s">
        <v>297</v>
      </c>
    </row>
    <row r="198" spans="1:1" ht="14.4" x14ac:dyDescent="0.25">
      <c r="A198" s="59"/>
    </row>
    <row r="199" spans="1:1" ht="28.8" x14ac:dyDescent="0.25">
      <c r="A199" s="59" t="s">
        <v>298</v>
      </c>
    </row>
    <row r="200" spans="1:1" ht="14.4" x14ac:dyDescent="0.25">
      <c r="A200" s="59"/>
    </row>
    <row r="201" spans="1:1" ht="13.8" x14ac:dyDescent="0.25">
      <c r="A201" s="61" t="s">
        <v>299</v>
      </c>
    </row>
    <row r="202" spans="1:1" ht="14.4" x14ac:dyDescent="0.25">
      <c r="A202" s="59"/>
    </row>
    <row r="203" spans="1:1" ht="13.8" x14ac:dyDescent="0.25">
      <c r="A203" s="61" t="s">
        <v>300</v>
      </c>
    </row>
    <row r="204" spans="1:1" ht="14.4" x14ac:dyDescent="0.25">
      <c r="A204" s="59" t="s">
        <v>301</v>
      </c>
    </row>
    <row r="205" spans="1:1" ht="14.4" x14ac:dyDescent="0.25">
      <c r="A205" s="59"/>
    </row>
    <row r="206" spans="1:1" ht="13.8" x14ac:dyDescent="0.25">
      <c r="A206" s="61" t="s">
        <v>302</v>
      </c>
    </row>
    <row r="207" spans="1:1" ht="14.4" x14ac:dyDescent="0.25">
      <c r="A207" s="59"/>
    </row>
    <row r="208" spans="1:1" ht="13.8" x14ac:dyDescent="0.25">
      <c r="A208" s="61" t="s">
        <v>303</v>
      </c>
    </row>
    <row r="209" spans="1:1" ht="14.4" x14ac:dyDescent="0.25">
      <c r="A209" s="59"/>
    </row>
    <row r="210" spans="1:1" ht="13.8" x14ac:dyDescent="0.25">
      <c r="A210" s="61" t="s">
        <v>304</v>
      </c>
    </row>
    <row r="211" spans="1:1" ht="14.4" x14ac:dyDescent="0.25">
      <c r="A211" s="59"/>
    </row>
    <row r="212" spans="1:1" ht="13.8" x14ac:dyDescent="0.25">
      <c r="A212" s="61" t="s">
        <v>305</v>
      </c>
    </row>
    <row r="213" spans="1:1" ht="14.4" x14ac:dyDescent="0.25">
      <c r="A213" s="60" t="s">
        <v>199</v>
      </c>
    </row>
    <row r="214" spans="1:1" ht="14.4" x14ac:dyDescent="0.25">
      <c r="A214" s="60" t="s">
        <v>200</v>
      </c>
    </row>
    <row r="215" spans="1:1" ht="14.4" x14ac:dyDescent="0.25">
      <c r="A215" s="60" t="s">
        <v>201</v>
      </c>
    </row>
    <row r="216" spans="1:1" ht="14.4" x14ac:dyDescent="0.25">
      <c r="A216" s="60" t="s">
        <v>202</v>
      </c>
    </row>
    <row r="217" spans="1:1" ht="14.4" x14ac:dyDescent="0.25">
      <c r="A217" s="60" t="s">
        <v>203</v>
      </c>
    </row>
    <row r="218" spans="1:1" ht="14.4" x14ac:dyDescent="0.25">
      <c r="A218" s="59"/>
    </row>
    <row r="219" spans="1:1" ht="13.8" x14ac:dyDescent="0.25">
      <c r="A219" s="61" t="s">
        <v>306</v>
      </c>
    </row>
    <row r="220" spans="1:1" ht="14.4" x14ac:dyDescent="0.25">
      <c r="A220" s="60" t="s">
        <v>307</v>
      </c>
    </row>
    <row r="221" spans="1:1" ht="14.4" x14ac:dyDescent="0.25">
      <c r="A221" s="60" t="s">
        <v>308</v>
      </c>
    </row>
    <row r="222" spans="1:1" ht="14.4" x14ac:dyDescent="0.25">
      <c r="A222" s="59"/>
    </row>
    <row r="223" spans="1:1" ht="14.4" x14ac:dyDescent="0.25">
      <c r="A223" s="59"/>
    </row>
    <row r="224" spans="1:1" ht="13.8" x14ac:dyDescent="0.25">
      <c r="A224" s="61" t="s">
        <v>309</v>
      </c>
    </row>
    <row r="225" spans="1:1" ht="14.4" x14ac:dyDescent="0.25">
      <c r="A225" s="59"/>
    </row>
    <row r="226" spans="1:1" ht="13.8" x14ac:dyDescent="0.25">
      <c r="A226" s="61" t="s">
        <v>310</v>
      </c>
    </row>
    <row r="227" spans="1:1" ht="14.4" x14ac:dyDescent="0.25">
      <c r="A227" s="59"/>
    </row>
    <row r="228" spans="1:1" ht="13.8" x14ac:dyDescent="0.25">
      <c r="A228" s="61" t="s">
        <v>311</v>
      </c>
    </row>
    <row r="229" spans="1:1" ht="14.4" x14ac:dyDescent="0.25">
      <c r="A229" s="60" t="s">
        <v>312</v>
      </c>
    </row>
    <row r="230" spans="1:1" ht="14.4" x14ac:dyDescent="0.25">
      <c r="A230" s="60" t="s">
        <v>313</v>
      </c>
    </row>
    <row r="231" spans="1:1" ht="14.4" x14ac:dyDescent="0.25">
      <c r="A231" s="60" t="s">
        <v>314</v>
      </c>
    </row>
    <row r="232" spans="1:1" ht="14.4" x14ac:dyDescent="0.25">
      <c r="A232" s="59"/>
    </row>
    <row r="233" spans="1:1" ht="14.4" x14ac:dyDescent="0.25">
      <c r="A233" s="59"/>
    </row>
    <row r="234" spans="1:1" ht="24.6" x14ac:dyDescent="0.25">
      <c r="A234" s="73" t="s">
        <v>315</v>
      </c>
    </row>
    <row r="235" spans="1:1" ht="13.8" x14ac:dyDescent="0.25">
      <c r="A235" s="63"/>
    </row>
    <row r="236" spans="1:1" ht="13.8" x14ac:dyDescent="0.25">
      <c r="A236" s="62" t="s">
        <v>316</v>
      </c>
    </row>
    <row r="237" spans="1:1" x14ac:dyDescent="0.25">
      <c r="A237" s="64" t="s">
        <v>317</v>
      </c>
    </row>
    <row r="238" spans="1:1" x14ac:dyDescent="0.25">
      <c r="A238" s="64" t="s">
        <v>318</v>
      </c>
    </row>
    <row r="239" spans="1:1" x14ac:dyDescent="0.25">
      <c r="A239" s="64" t="s">
        <v>319</v>
      </c>
    </row>
    <row r="240" spans="1:1" ht="13.8" x14ac:dyDescent="0.25">
      <c r="A240" s="63"/>
    </row>
    <row r="241" spans="1:1" ht="13.8" x14ac:dyDescent="0.25">
      <c r="A241" s="62" t="s">
        <v>320</v>
      </c>
    </row>
    <row r="242" spans="1:1" x14ac:dyDescent="0.25">
      <c r="A242" s="64" t="s">
        <v>321</v>
      </c>
    </row>
    <row r="243" spans="1:1" x14ac:dyDescent="0.25">
      <c r="A243" s="64" t="s">
        <v>322</v>
      </c>
    </row>
    <row r="244" spans="1:1" ht="13.8" x14ac:dyDescent="0.25">
      <c r="A244" s="63"/>
    </row>
    <row r="245" spans="1:1" x14ac:dyDescent="0.25">
      <c r="A245" s="74" t="s">
        <v>323</v>
      </c>
    </row>
    <row r="246" spans="1:1" x14ac:dyDescent="0.25">
      <c r="A246" s="74" t="s">
        <v>324</v>
      </c>
    </row>
    <row r="247" spans="1:1" ht="13.8" x14ac:dyDescent="0.25">
      <c r="A247" s="63"/>
    </row>
    <row r="248" spans="1:1" ht="13.8" x14ac:dyDescent="0.25">
      <c r="A248" s="75" t="s">
        <v>325</v>
      </c>
    </row>
    <row r="249" spans="1:1" x14ac:dyDescent="0.25">
      <c r="A249" s="74" t="s">
        <v>326</v>
      </c>
    </row>
    <row r="250" spans="1:1" ht="13.8" x14ac:dyDescent="0.25">
      <c r="A250" s="63"/>
    </row>
    <row r="251" spans="1:1" ht="13.8" x14ac:dyDescent="0.25">
      <c r="A251" s="63"/>
    </row>
    <row r="252" spans="1:1" ht="13.8" x14ac:dyDescent="0.25">
      <c r="A252" s="62" t="s">
        <v>327</v>
      </c>
    </row>
    <row r="253" spans="1:1" x14ac:dyDescent="0.25">
      <c r="A253" s="64" t="s">
        <v>328</v>
      </c>
    </row>
    <row r="254" spans="1:1" ht="13.8" x14ac:dyDescent="0.25">
      <c r="A254" s="63"/>
    </row>
    <row r="255" spans="1:1" x14ac:dyDescent="0.25">
      <c r="A255" s="64" t="s">
        <v>329</v>
      </c>
    </row>
    <row r="256" spans="1:1" ht="13.8" x14ac:dyDescent="0.25">
      <c r="A256" s="63"/>
    </row>
    <row r="257" spans="1:1" ht="13.8" x14ac:dyDescent="0.25">
      <c r="A257" s="62" t="s">
        <v>330</v>
      </c>
    </row>
    <row r="258" spans="1:1" x14ac:dyDescent="0.25">
      <c r="A258" s="64" t="s">
        <v>331</v>
      </c>
    </row>
    <row r="259" spans="1:1" ht="13.8" x14ac:dyDescent="0.25">
      <c r="A259" s="63"/>
    </row>
    <row r="260" spans="1:1" ht="13.8" x14ac:dyDescent="0.25">
      <c r="A260" s="62" t="s">
        <v>332</v>
      </c>
    </row>
    <row r="261" spans="1:1" x14ac:dyDescent="0.25">
      <c r="A261" s="74" t="s">
        <v>333</v>
      </c>
    </row>
    <row r="262" spans="1:1" x14ac:dyDescent="0.25">
      <c r="A262" s="74" t="s">
        <v>334</v>
      </c>
    </row>
    <row r="263" spans="1:1" ht="13.8" x14ac:dyDescent="0.25">
      <c r="A263" s="63"/>
    </row>
    <row r="264" spans="1:1" ht="13.8" x14ac:dyDescent="0.25">
      <c r="A264" s="76" t="s">
        <v>335</v>
      </c>
    </row>
    <row r="265" spans="1:1" x14ac:dyDescent="0.25">
      <c r="A265" s="64" t="s">
        <v>336</v>
      </c>
    </row>
    <row r="266" spans="1:1" x14ac:dyDescent="0.25">
      <c r="A266" s="64" t="s">
        <v>337</v>
      </c>
    </row>
    <row r="267" spans="1:1" ht="13.8" x14ac:dyDescent="0.25">
      <c r="A267" s="63"/>
    </row>
    <row r="268" spans="1:1" ht="13.8" x14ac:dyDescent="0.25">
      <c r="A268" s="63"/>
    </row>
    <row r="269" spans="1:1" ht="13.8" x14ac:dyDescent="0.25">
      <c r="A269" s="76" t="s">
        <v>338</v>
      </c>
    </row>
    <row r="270" spans="1:1" x14ac:dyDescent="0.25">
      <c r="A270" s="64" t="s">
        <v>339</v>
      </c>
    </row>
    <row r="271" spans="1:1" ht="13.8" x14ac:dyDescent="0.25">
      <c r="A271" s="63"/>
    </row>
    <row r="272" spans="1:1" ht="13.8" x14ac:dyDescent="0.25">
      <c r="A272" s="63"/>
    </row>
    <row r="273" spans="1:1" ht="13.8" x14ac:dyDescent="0.25">
      <c r="A273" s="63"/>
    </row>
    <row r="274" spans="1:1" ht="24.6" x14ac:dyDescent="0.25">
      <c r="A274" s="77" t="s">
        <v>340</v>
      </c>
    </row>
    <row r="275" spans="1:1" x14ac:dyDescent="0.25">
      <c r="A275" s="74" t="s">
        <v>341</v>
      </c>
    </row>
  </sheetData>
  <hyperlinks>
    <hyperlink ref="A46" r:id="rId1" display="https://www.youtube.com/watch?v=XgWyU65pvVA" xr:uid="{D2E194F8-4F6B-47A3-BF7E-46647BC6C055}"/>
    <hyperlink ref="A237" r:id="rId2" display="https://ghgprotocol.org/companies-and-organizations" xr:uid="{C46C7B70-BAC9-4261-8F27-13E9057D825E}"/>
    <hyperlink ref="A238" r:id="rId3" display="http://www.wri.org/" xr:uid="{9D0FB6AC-D29E-4929-AEFF-93E4B39CFEB5}"/>
    <hyperlink ref="A239" r:id="rId4" display="http://www.wbcsd.org/" xr:uid="{A0AF3A4E-AB0A-437D-92C4-6160DBD13707}"/>
    <hyperlink ref="A242" r:id="rId5" display="https://www.iso.org/standard/66453.html" xr:uid="{5982C3FA-2836-48F1-A77B-FCBC929F1BFC}"/>
    <hyperlink ref="A243" r:id="rId6" display="https://www.iso.org/standard/66453.html" xr:uid="{FE70E23E-3DB9-4EFE-B75B-B85B640D37F9}"/>
    <hyperlink ref="A245" r:id="rId7" display="https://www.iso.org/standard/66454.html" xr:uid="{3FA7A23E-B6FD-4AD0-88F9-7F028D66F69E}"/>
    <hyperlink ref="A246" r:id="rId8" display="https://www.iso.org/standard/66454.html" xr:uid="{F310B73E-7FB7-439B-86B0-B491829E0191}"/>
    <hyperlink ref="A249" r:id="rId9" display="https://www.iso.org/standard/66455.html" xr:uid="{04597235-4BB4-4DC1-B7A9-74E426ED0AED}"/>
    <hyperlink ref="A253" r:id="rId10" display="https://www.iso.org/standard/37456.html" xr:uid="{C8295538-7773-44AF-99CB-B193604EC6F2}"/>
    <hyperlink ref="A255" r:id="rId11" display="https://www.iso.org/standard/38498.html" xr:uid="{8E2428EC-B12F-49CA-B566-130AF84BC14C}"/>
    <hyperlink ref="A258" r:id="rId12" xr:uid="{044888AD-DB8A-4A3B-8C3A-01D985E9AC28}"/>
    <hyperlink ref="A261" r:id="rId13" display="https://protect-eu.mimecast.com/s/CIQwCnYxEfGVR0c9Z72X?domain=ghgprotocol.org" xr:uid="{6630633C-7E70-4EE7-AF33-5DFAA5A24F21}"/>
    <hyperlink ref="A262" r:id="rId14" display="https://protect-eu.mimecast.com/s/RnE7CovVGUXmyNhzSgYq?domain=gov.uk" xr:uid="{63E0ED78-8540-4C1E-92C2-F46192B3F31F}"/>
    <hyperlink ref="A265" r:id="rId15" display="https://www.ecotransit.org/en/" xr:uid="{27B37D1C-38E2-416B-9478-272C983A79FD}"/>
    <hyperlink ref="A266" r:id="rId16" display="http://www.carboncare.org/en/index.html" xr:uid="{3A8B39A0-3EF2-4B5C-97C3-5E80C3C9A2B0}"/>
    <hyperlink ref="A270" r:id="rId17" display="https://co2.myclimate.org/en/flight_calculators/new" xr:uid="{704719AE-6A44-474A-BDC2-583DA83EFF47}"/>
    <hyperlink ref="A275" r:id="rId18" display="mailto:secretariat@ueil.org" xr:uid="{16DD2220-F1EE-4177-AE09-0173815DEBC3}"/>
  </hyperlinks>
  <pageMargins left="0.7" right="0.7" top="0.75" bottom="0.75" header="0.3" footer="0.3"/>
  <pageSetup orientation="portrait" r:id="rId19"/>
  <drawing r:id="rId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B27"/>
  <sheetViews>
    <sheetView tabSelected="1" zoomScale="60" zoomScaleNormal="60" workbookViewId="0">
      <pane ySplit="4" topLeftCell="A5" activePane="bottomLeft" state="frozen"/>
      <selection activeCell="E1" sqref="E1"/>
      <selection pane="bottomLeft" activeCell="A4" sqref="A4"/>
    </sheetView>
  </sheetViews>
  <sheetFormatPr defaultColWidth="10.88671875" defaultRowHeight="13.2" x14ac:dyDescent="0.25"/>
  <cols>
    <col min="1" max="1" width="20.44140625" style="1" bestFit="1" customWidth="1"/>
    <col min="2" max="2" width="24" customWidth="1"/>
    <col min="3" max="3" width="36.33203125" style="95" customWidth="1"/>
    <col min="4" max="4" width="29.109375" customWidth="1"/>
    <col min="5" max="5" width="18.5546875" customWidth="1"/>
    <col min="6" max="6" width="30.88671875" style="95" customWidth="1"/>
    <col min="7" max="7" width="23.88671875" style="95" customWidth="1"/>
    <col min="8" max="8" width="21.88671875" style="95" customWidth="1"/>
    <col min="9" max="9" width="21.33203125" style="95" customWidth="1"/>
    <col min="10" max="10" width="17.88671875" style="95" customWidth="1"/>
    <col min="11" max="11" width="21.33203125" style="95" customWidth="1"/>
    <col min="12" max="12" width="40.109375" customWidth="1"/>
    <col min="13" max="13" width="15.6640625" style="95" customWidth="1"/>
    <col min="14" max="14" width="30.5546875" customWidth="1"/>
    <col min="15" max="15" width="20.77734375" style="95" customWidth="1"/>
    <col min="16" max="16" width="20" customWidth="1"/>
    <col min="17" max="17" width="31.21875" customWidth="1"/>
    <col min="18" max="18" width="32.21875" style="95" customWidth="1"/>
    <col min="19" max="19" width="55.5546875" style="95" customWidth="1"/>
    <col min="20" max="20" width="24.6640625" style="95" customWidth="1"/>
    <col min="21" max="21" width="32" style="95" customWidth="1"/>
    <col min="22" max="22" width="22.88671875" style="95" customWidth="1"/>
    <col min="23" max="23" width="21.109375" customWidth="1"/>
    <col min="24" max="24" width="37.109375" customWidth="1"/>
    <col min="25" max="26" width="22.88671875" customWidth="1"/>
    <col min="27" max="27" width="29.44140625" customWidth="1"/>
    <col min="28" max="28" width="23" customWidth="1"/>
  </cols>
  <sheetData>
    <row r="1" spans="1:28" ht="15.6" x14ac:dyDescent="0.3">
      <c r="A1" s="133" t="s">
        <v>409</v>
      </c>
    </row>
    <row r="2" spans="1:28" ht="37.799999999999997" x14ac:dyDescent="0.65">
      <c r="B2" s="18" t="s">
        <v>394</v>
      </c>
      <c r="T2" s="108"/>
    </row>
    <row r="3" spans="1:28" ht="13.2" customHeight="1" x14ac:dyDescent="0.25"/>
    <row r="4" spans="1:28" ht="121.8" x14ac:dyDescent="0.3">
      <c r="A4" s="4" t="s">
        <v>3</v>
      </c>
      <c r="B4" s="5" t="s">
        <v>4</v>
      </c>
      <c r="C4" s="100" t="s">
        <v>5</v>
      </c>
      <c r="D4" s="115" t="s">
        <v>403</v>
      </c>
      <c r="E4" s="116" t="s">
        <v>404</v>
      </c>
      <c r="F4" s="100" t="s">
        <v>8</v>
      </c>
      <c r="G4" s="96" t="s">
        <v>9</v>
      </c>
      <c r="H4" s="100" t="s">
        <v>10</v>
      </c>
      <c r="I4" s="100" t="s">
        <v>11</v>
      </c>
      <c r="J4" s="100" t="s">
        <v>12</v>
      </c>
      <c r="K4" s="100" t="s">
        <v>13</v>
      </c>
      <c r="L4" s="5" t="s">
        <v>14</v>
      </c>
      <c r="M4" s="96" t="s">
        <v>15</v>
      </c>
      <c r="N4" s="6" t="s">
        <v>16</v>
      </c>
      <c r="O4" s="96" t="s">
        <v>17</v>
      </c>
      <c r="P4" s="6" t="s">
        <v>443</v>
      </c>
      <c r="Q4" s="6" t="s">
        <v>19</v>
      </c>
      <c r="R4" s="100" t="s">
        <v>20</v>
      </c>
      <c r="S4" s="105" t="s">
        <v>21</v>
      </c>
      <c r="T4" s="112" t="s">
        <v>353</v>
      </c>
      <c r="U4" s="100" t="s">
        <v>22</v>
      </c>
      <c r="V4" s="96" t="s">
        <v>23</v>
      </c>
      <c r="W4" s="7" t="s">
        <v>24</v>
      </c>
      <c r="X4" s="114" t="s">
        <v>25</v>
      </c>
      <c r="Y4" s="8" t="s">
        <v>26</v>
      </c>
      <c r="Z4" s="8" t="s">
        <v>27</v>
      </c>
      <c r="AA4" s="9" t="s">
        <v>28</v>
      </c>
      <c r="AB4" s="8" t="s">
        <v>29</v>
      </c>
    </row>
    <row r="5" spans="1:28" ht="52.8" x14ac:dyDescent="0.25">
      <c r="A5" s="22">
        <v>1</v>
      </c>
      <c r="B5" s="22" t="s">
        <v>30</v>
      </c>
      <c r="C5" s="97" t="s">
        <v>422</v>
      </c>
      <c r="D5" s="129"/>
      <c r="E5" s="129"/>
      <c r="F5" s="101" t="s">
        <v>408</v>
      </c>
      <c r="G5" s="101" t="s">
        <v>424</v>
      </c>
      <c r="H5" s="101" t="s">
        <v>35</v>
      </c>
      <c r="I5" s="101" t="s">
        <v>36</v>
      </c>
      <c r="J5" s="101" t="s">
        <v>425</v>
      </c>
      <c r="K5" s="101" t="s">
        <v>38</v>
      </c>
      <c r="L5" s="23"/>
      <c r="M5" s="101" t="s">
        <v>426</v>
      </c>
      <c r="N5" s="23"/>
      <c r="O5" s="101" t="s">
        <v>425</v>
      </c>
      <c r="P5" s="137"/>
      <c r="Q5" s="23"/>
      <c r="R5" s="101" t="s">
        <v>40</v>
      </c>
      <c r="S5" s="101" t="s">
        <v>41</v>
      </c>
      <c r="T5" s="134">
        <f>L5*P5</f>
        <v>0</v>
      </c>
      <c r="U5" s="101"/>
      <c r="V5" s="101" t="s">
        <v>43</v>
      </c>
      <c r="W5" s="25" t="s">
        <v>44</v>
      </c>
      <c r="X5" s="23" t="s">
        <v>45</v>
      </c>
      <c r="Y5" s="24"/>
      <c r="Z5" s="24"/>
      <c r="AA5" s="24"/>
      <c r="AB5" s="24"/>
    </row>
    <row r="6" spans="1:28" ht="63.9" customHeight="1" x14ac:dyDescent="0.25">
      <c r="A6" s="22">
        <v>1</v>
      </c>
      <c r="B6" s="22" t="s">
        <v>30</v>
      </c>
      <c r="C6" s="97" t="s">
        <v>423</v>
      </c>
      <c r="D6" s="129"/>
      <c r="E6" s="129"/>
      <c r="F6" s="101" t="s">
        <v>408</v>
      </c>
      <c r="G6" s="101" t="s">
        <v>424</v>
      </c>
      <c r="H6" s="101" t="s">
        <v>35</v>
      </c>
      <c r="I6" s="101"/>
      <c r="J6" s="101" t="s">
        <v>425</v>
      </c>
      <c r="K6" s="101" t="s">
        <v>38</v>
      </c>
      <c r="L6" s="23"/>
      <c r="M6" s="101" t="s">
        <v>426</v>
      </c>
      <c r="N6" s="23"/>
      <c r="O6" s="101" t="s">
        <v>425</v>
      </c>
      <c r="P6" s="137"/>
      <c r="Q6" s="23"/>
      <c r="R6" s="101" t="s">
        <v>40</v>
      </c>
      <c r="S6" s="101" t="s">
        <v>41</v>
      </c>
      <c r="T6" s="134">
        <f>L6*P6</f>
        <v>0</v>
      </c>
      <c r="U6" s="102" t="s">
        <v>42</v>
      </c>
      <c r="V6" s="101" t="s">
        <v>43</v>
      </c>
      <c r="W6" s="35" t="s">
        <v>44</v>
      </c>
      <c r="X6" s="23" t="s">
        <v>45</v>
      </c>
      <c r="Y6" s="24"/>
      <c r="Z6" s="24"/>
      <c r="AA6" s="24"/>
      <c r="AB6" s="24"/>
    </row>
    <row r="7" spans="1:28" ht="113.4" customHeight="1" x14ac:dyDescent="0.25">
      <c r="A7" s="22">
        <v>1</v>
      </c>
      <c r="B7" s="22" t="s">
        <v>30</v>
      </c>
      <c r="C7" s="97" t="s">
        <v>416</v>
      </c>
      <c r="D7" s="130"/>
      <c r="E7" s="129"/>
      <c r="F7" s="101" t="s">
        <v>49</v>
      </c>
      <c r="G7" s="101" t="s">
        <v>410</v>
      </c>
      <c r="H7" s="101" t="s">
        <v>51</v>
      </c>
      <c r="I7" s="101"/>
      <c r="J7" s="101" t="s">
        <v>52</v>
      </c>
      <c r="K7" s="101" t="s">
        <v>38</v>
      </c>
      <c r="L7" s="46"/>
      <c r="M7" s="135" t="s">
        <v>53</v>
      </c>
      <c r="N7" s="23"/>
      <c r="O7" s="101" t="s">
        <v>54</v>
      </c>
      <c r="P7" s="137"/>
      <c r="Q7" s="23"/>
      <c r="R7" s="101" t="s">
        <v>56</v>
      </c>
      <c r="S7" s="106" t="s">
        <v>57</v>
      </c>
      <c r="T7" s="134">
        <f t="shared" ref="T7:T24" si="0">L7*P7</f>
        <v>0</v>
      </c>
      <c r="U7" s="101" t="s">
        <v>42</v>
      </c>
      <c r="V7" s="101" t="s">
        <v>43</v>
      </c>
      <c r="W7" s="25" t="s">
        <v>44</v>
      </c>
      <c r="X7" s="23" t="s">
        <v>58</v>
      </c>
      <c r="Y7" s="24"/>
      <c r="Z7" s="24"/>
      <c r="AA7" s="24"/>
      <c r="AB7" s="24"/>
    </row>
    <row r="8" spans="1:28" ht="73.2" customHeight="1" x14ac:dyDescent="0.25">
      <c r="A8" s="22">
        <v>1</v>
      </c>
      <c r="B8" s="22" t="s">
        <v>59</v>
      </c>
      <c r="C8" s="97" t="s">
        <v>412</v>
      </c>
      <c r="D8" s="129"/>
      <c r="E8" s="129"/>
      <c r="F8" s="101" t="s">
        <v>413</v>
      </c>
      <c r="G8" s="101" t="s">
        <v>62</v>
      </c>
      <c r="H8" s="101" t="s">
        <v>35</v>
      </c>
      <c r="I8" s="101"/>
      <c r="J8" s="101"/>
      <c r="K8" s="101" t="s">
        <v>63</v>
      </c>
      <c r="L8" s="23"/>
      <c r="M8" s="101" t="s">
        <v>64</v>
      </c>
      <c r="N8" s="23"/>
      <c r="O8" s="101" t="s">
        <v>65</v>
      </c>
      <c r="P8" s="137"/>
      <c r="Q8" s="23"/>
      <c r="R8" s="101" t="s">
        <v>40</v>
      </c>
      <c r="S8" s="101" t="s">
        <v>41</v>
      </c>
      <c r="T8" s="134">
        <f t="shared" si="0"/>
        <v>0</v>
      </c>
      <c r="U8" s="101" t="s">
        <v>42</v>
      </c>
      <c r="V8" s="101" t="s">
        <v>43</v>
      </c>
      <c r="W8" s="25" t="s">
        <v>44</v>
      </c>
      <c r="X8" s="23" t="s">
        <v>66</v>
      </c>
      <c r="Y8" s="24"/>
      <c r="Z8" s="24"/>
      <c r="AA8" s="24"/>
      <c r="AB8" s="24"/>
    </row>
    <row r="9" spans="1:28" ht="57.6" customHeight="1" x14ac:dyDescent="0.25">
      <c r="A9" s="22">
        <v>1</v>
      </c>
      <c r="B9" s="22" t="s">
        <v>59</v>
      </c>
      <c r="C9" s="97" t="s">
        <v>431</v>
      </c>
      <c r="D9" s="129"/>
      <c r="E9" s="129"/>
      <c r="F9" s="101" t="s">
        <v>432</v>
      </c>
      <c r="G9" s="101" t="s">
        <v>62</v>
      </c>
      <c r="H9" s="101" t="s">
        <v>35</v>
      </c>
      <c r="I9" s="101"/>
      <c r="J9" s="101"/>
      <c r="K9" s="101" t="s">
        <v>63</v>
      </c>
      <c r="L9" s="23"/>
      <c r="M9" s="101" t="s">
        <v>69</v>
      </c>
      <c r="N9" s="23"/>
      <c r="O9" s="101" t="s">
        <v>70</v>
      </c>
      <c r="P9" s="137"/>
      <c r="Q9" s="23"/>
      <c r="R9" s="101" t="s">
        <v>40</v>
      </c>
      <c r="S9" s="101" t="s">
        <v>41</v>
      </c>
      <c r="T9" s="134">
        <f t="shared" si="0"/>
        <v>0</v>
      </c>
      <c r="U9" s="101" t="s">
        <v>42</v>
      </c>
      <c r="V9" s="101" t="s">
        <v>43</v>
      </c>
      <c r="W9" s="25" t="s">
        <v>44</v>
      </c>
      <c r="X9" s="23" t="s">
        <v>71</v>
      </c>
      <c r="Y9" s="24"/>
      <c r="Z9" s="24"/>
      <c r="AA9" s="24"/>
      <c r="AB9" s="24"/>
    </row>
    <row r="10" spans="1:28" ht="26.4" x14ac:dyDescent="0.25">
      <c r="A10" s="22">
        <v>1</v>
      </c>
      <c r="B10" s="22" t="s">
        <v>72</v>
      </c>
      <c r="C10" s="98" t="s">
        <v>73</v>
      </c>
      <c r="D10" s="129"/>
      <c r="E10" s="129"/>
      <c r="F10" s="102"/>
      <c r="G10" s="102"/>
      <c r="H10" s="102"/>
      <c r="I10" s="102"/>
      <c r="J10" s="102"/>
      <c r="K10" s="102"/>
      <c r="L10" s="22"/>
      <c r="M10" s="103" t="s">
        <v>74</v>
      </c>
      <c r="N10" s="23"/>
      <c r="O10" s="102"/>
      <c r="P10" s="137"/>
      <c r="Q10" s="23"/>
      <c r="R10" s="101" t="s">
        <v>40</v>
      </c>
      <c r="S10" s="106" t="s">
        <v>75</v>
      </c>
      <c r="T10" s="134">
        <f t="shared" si="0"/>
        <v>0</v>
      </c>
      <c r="U10" s="102" t="s">
        <v>76</v>
      </c>
      <c r="V10" s="102"/>
      <c r="W10" s="35" t="s">
        <v>77</v>
      </c>
      <c r="X10" s="22"/>
      <c r="Y10" s="24"/>
      <c r="Z10" s="24"/>
      <c r="AA10" s="24"/>
      <c r="AB10" s="24"/>
    </row>
    <row r="11" spans="1:28" ht="61.2" customHeight="1" x14ac:dyDescent="0.25">
      <c r="A11" s="22">
        <v>1</v>
      </c>
      <c r="B11" s="22" t="s">
        <v>59</v>
      </c>
      <c r="C11" s="97" t="s">
        <v>411</v>
      </c>
      <c r="D11" s="129"/>
      <c r="E11" s="129"/>
      <c r="F11" s="101" t="s">
        <v>414</v>
      </c>
      <c r="G11" s="101" t="s">
        <v>62</v>
      </c>
      <c r="H11" s="101" t="s">
        <v>35</v>
      </c>
      <c r="I11" s="98"/>
      <c r="J11" s="98"/>
      <c r="K11" s="101" t="s">
        <v>63</v>
      </c>
      <c r="L11" s="23"/>
      <c r="M11" s="101" t="s">
        <v>64</v>
      </c>
      <c r="N11" s="23"/>
      <c r="O11" s="101" t="s">
        <v>65</v>
      </c>
      <c r="P11" s="137"/>
      <c r="Q11" s="23"/>
      <c r="R11" s="101" t="s">
        <v>40</v>
      </c>
      <c r="S11" s="101" t="s">
        <v>41</v>
      </c>
      <c r="T11" s="134">
        <f t="shared" si="0"/>
        <v>0</v>
      </c>
      <c r="U11" s="102" t="s">
        <v>42</v>
      </c>
      <c r="V11" s="101" t="s">
        <v>43</v>
      </c>
      <c r="W11" s="35" t="s">
        <v>44</v>
      </c>
      <c r="X11" s="23" t="s">
        <v>66</v>
      </c>
      <c r="Y11" s="24"/>
      <c r="Z11" s="24"/>
      <c r="AA11" s="24"/>
      <c r="AB11" s="24"/>
    </row>
    <row r="12" spans="1:28" ht="84.6" customHeight="1" x14ac:dyDescent="0.25">
      <c r="A12" s="22">
        <v>1</v>
      </c>
      <c r="B12" s="22" t="s">
        <v>59</v>
      </c>
      <c r="C12" s="97" t="s">
        <v>433</v>
      </c>
      <c r="D12" s="129"/>
      <c r="E12" s="129"/>
      <c r="F12" s="102"/>
      <c r="G12" s="101" t="s">
        <v>62</v>
      </c>
      <c r="H12" s="101" t="s">
        <v>35</v>
      </c>
      <c r="I12" s="98"/>
      <c r="J12" s="98"/>
      <c r="K12" s="101" t="s">
        <v>82</v>
      </c>
      <c r="L12" s="23"/>
      <c r="M12" s="101" t="s">
        <v>69</v>
      </c>
      <c r="N12" s="23"/>
      <c r="O12" s="101" t="s">
        <v>70</v>
      </c>
      <c r="P12" s="137"/>
      <c r="Q12" s="23"/>
      <c r="R12" s="101" t="s">
        <v>40</v>
      </c>
      <c r="S12" s="101" t="s">
        <v>41</v>
      </c>
      <c r="T12" s="134">
        <f t="shared" si="0"/>
        <v>0</v>
      </c>
      <c r="U12" s="102" t="s">
        <v>42</v>
      </c>
      <c r="V12" s="101" t="s">
        <v>43</v>
      </c>
      <c r="W12" s="35" t="s">
        <v>44</v>
      </c>
      <c r="X12" s="23" t="s">
        <v>71</v>
      </c>
      <c r="Y12" s="24"/>
      <c r="Z12" s="24"/>
      <c r="AA12" s="24"/>
      <c r="AB12" s="24"/>
    </row>
    <row r="13" spans="1:28" ht="99" customHeight="1" x14ac:dyDescent="0.25">
      <c r="A13" s="22">
        <v>1</v>
      </c>
      <c r="B13" s="22" t="s">
        <v>59</v>
      </c>
      <c r="C13" s="97" t="s">
        <v>434</v>
      </c>
      <c r="D13" s="129"/>
      <c r="E13" s="129"/>
      <c r="F13" s="101" t="s">
        <v>84</v>
      </c>
      <c r="G13" s="101" t="s">
        <v>62</v>
      </c>
      <c r="H13" s="101" t="s">
        <v>35</v>
      </c>
      <c r="I13" s="102"/>
      <c r="J13" s="102"/>
      <c r="K13" s="101" t="s">
        <v>82</v>
      </c>
      <c r="L13" s="23"/>
      <c r="M13" s="101" t="s">
        <v>69</v>
      </c>
      <c r="N13" s="23"/>
      <c r="O13" s="101" t="s">
        <v>70</v>
      </c>
      <c r="P13" s="137"/>
      <c r="Q13" s="23"/>
      <c r="R13" s="101" t="s">
        <v>40</v>
      </c>
      <c r="S13" s="101" t="s">
        <v>41</v>
      </c>
      <c r="T13" s="134">
        <f t="shared" si="0"/>
        <v>0</v>
      </c>
      <c r="U13" s="102" t="s">
        <v>42</v>
      </c>
      <c r="V13" s="101" t="s">
        <v>43</v>
      </c>
      <c r="W13" s="35" t="s">
        <v>44</v>
      </c>
      <c r="X13" s="23" t="s">
        <v>71</v>
      </c>
      <c r="Y13" s="24"/>
      <c r="Z13" s="24"/>
      <c r="AA13" s="24"/>
      <c r="AB13" s="24"/>
    </row>
    <row r="14" spans="1:28" ht="92.4" x14ac:dyDescent="0.25">
      <c r="A14" s="26">
        <v>2</v>
      </c>
      <c r="B14" s="27" t="s">
        <v>85</v>
      </c>
      <c r="C14" s="97" t="s">
        <v>397</v>
      </c>
      <c r="D14" s="131"/>
      <c r="E14" s="131"/>
      <c r="F14" s="102"/>
      <c r="G14" s="102" t="s">
        <v>87</v>
      </c>
      <c r="H14" s="102"/>
      <c r="I14" s="102"/>
      <c r="J14" s="102"/>
      <c r="K14" s="102" t="s">
        <v>88</v>
      </c>
      <c r="L14" s="28"/>
      <c r="M14" s="104" t="s">
        <v>89</v>
      </c>
      <c r="N14" s="28"/>
      <c r="O14" s="102"/>
      <c r="P14" s="138"/>
      <c r="Q14" s="26"/>
      <c r="R14" s="102" t="s">
        <v>90</v>
      </c>
      <c r="S14" s="106" t="s">
        <v>41</v>
      </c>
      <c r="T14" s="134">
        <f t="shared" si="0"/>
        <v>0</v>
      </c>
      <c r="U14" s="102" t="s">
        <v>91</v>
      </c>
      <c r="V14" s="102"/>
      <c r="W14" s="29" t="s">
        <v>44</v>
      </c>
      <c r="X14" s="28" t="s">
        <v>435</v>
      </c>
      <c r="Y14" s="24"/>
      <c r="Z14" s="24"/>
      <c r="AA14" s="24"/>
      <c r="AB14" s="24"/>
    </row>
    <row r="15" spans="1:28" ht="92.4" x14ac:dyDescent="0.25">
      <c r="A15" s="26">
        <v>2</v>
      </c>
      <c r="B15" s="27" t="s">
        <v>85</v>
      </c>
      <c r="C15" s="97" t="s">
        <v>436</v>
      </c>
      <c r="D15" s="131"/>
      <c r="E15" s="131"/>
      <c r="F15" s="102"/>
      <c r="G15" s="102" t="s">
        <v>87</v>
      </c>
      <c r="H15" s="98"/>
      <c r="I15" s="98"/>
      <c r="J15" s="98"/>
      <c r="K15" s="102" t="s">
        <v>88</v>
      </c>
      <c r="L15" s="28"/>
      <c r="M15" s="104" t="s">
        <v>89</v>
      </c>
      <c r="N15" s="28"/>
      <c r="O15" s="98"/>
      <c r="P15" s="138"/>
      <c r="Q15" s="26"/>
      <c r="R15" s="102" t="s">
        <v>90</v>
      </c>
      <c r="S15" s="106" t="s">
        <v>41</v>
      </c>
      <c r="T15" s="134">
        <f t="shared" si="0"/>
        <v>0</v>
      </c>
      <c r="U15" s="102" t="s">
        <v>91</v>
      </c>
      <c r="V15" s="102"/>
      <c r="W15" s="29" t="s">
        <v>44</v>
      </c>
      <c r="X15" s="28" t="s">
        <v>435</v>
      </c>
      <c r="Y15" s="24"/>
      <c r="Z15" s="24"/>
      <c r="AA15" s="24"/>
      <c r="AB15" s="24"/>
    </row>
    <row r="16" spans="1:28" ht="92.4" x14ac:dyDescent="0.25">
      <c r="A16" s="30">
        <v>3</v>
      </c>
      <c r="B16" s="31" t="s">
        <v>93</v>
      </c>
      <c r="C16" s="97" t="s">
        <v>94</v>
      </c>
      <c r="D16" s="132"/>
      <c r="E16" s="132"/>
      <c r="F16" s="101" t="s">
        <v>417</v>
      </c>
      <c r="G16" s="102" t="s">
        <v>96</v>
      </c>
      <c r="H16" s="102"/>
      <c r="I16" s="102"/>
      <c r="J16" s="102" t="s">
        <v>97</v>
      </c>
      <c r="K16" s="102" t="s">
        <v>98</v>
      </c>
      <c r="L16" s="30"/>
      <c r="M16" s="101" t="s">
        <v>99</v>
      </c>
      <c r="N16" s="30"/>
      <c r="O16" s="102"/>
      <c r="P16" s="139"/>
      <c r="Q16" s="30"/>
      <c r="R16" s="102" t="s">
        <v>73</v>
      </c>
      <c r="S16" s="106" t="s">
        <v>41</v>
      </c>
      <c r="T16" s="134">
        <f t="shared" si="0"/>
        <v>0</v>
      </c>
      <c r="U16" s="102" t="s">
        <v>76</v>
      </c>
      <c r="V16" s="102"/>
      <c r="W16" s="32" t="s">
        <v>100</v>
      </c>
      <c r="X16" s="31" t="s">
        <v>437</v>
      </c>
      <c r="Y16" s="24"/>
      <c r="Z16" s="24"/>
      <c r="AA16" s="24"/>
      <c r="AB16" s="24"/>
    </row>
    <row r="17" spans="1:28" ht="79.2" x14ac:dyDescent="0.25">
      <c r="A17" s="30">
        <v>3</v>
      </c>
      <c r="B17" s="31" t="s">
        <v>93</v>
      </c>
      <c r="C17" s="97" t="s">
        <v>102</v>
      </c>
      <c r="D17" s="132"/>
      <c r="E17" s="132"/>
      <c r="F17" s="101" t="s">
        <v>417</v>
      </c>
      <c r="G17" s="102" t="s">
        <v>96</v>
      </c>
      <c r="H17" s="102"/>
      <c r="I17" s="102"/>
      <c r="J17" s="102" t="s">
        <v>97</v>
      </c>
      <c r="K17" s="102" t="s">
        <v>98</v>
      </c>
      <c r="L17" s="31"/>
      <c r="M17" s="101" t="s">
        <v>99</v>
      </c>
      <c r="N17" s="30"/>
      <c r="O17" s="102"/>
      <c r="P17" s="139"/>
      <c r="Q17" s="30"/>
      <c r="R17" s="102" t="s">
        <v>73</v>
      </c>
      <c r="S17" s="106" t="s">
        <v>41</v>
      </c>
      <c r="T17" s="134">
        <f t="shared" si="0"/>
        <v>0</v>
      </c>
      <c r="U17" s="102" t="s">
        <v>76</v>
      </c>
      <c r="V17" s="102"/>
      <c r="W17" s="32" t="s">
        <v>100</v>
      </c>
      <c r="X17" s="30" t="s">
        <v>103</v>
      </c>
      <c r="Y17" s="24"/>
      <c r="Z17" s="24"/>
      <c r="AA17" s="24"/>
      <c r="AB17" s="24"/>
    </row>
    <row r="18" spans="1:28" ht="92.4" x14ac:dyDescent="0.25">
      <c r="A18" s="30">
        <v>3</v>
      </c>
      <c r="B18" s="31" t="s">
        <v>93</v>
      </c>
      <c r="C18" s="98" t="s">
        <v>104</v>
      </c>
      <c r="D18" s="132"/>
      <c r="E18" s="132"/>
      <c r="F18" s="101" t="s">
        <v>95</v>
      </c>
      <c r="G18" s="102" t="s">
        <v>96</v>
      </c>
      <c r="H18" s="102"/>
      <c r="I18" s="102"/>
      <c r="J18" s="102" t="s">
        <v>97</v>
      </c>
      <c r="K18" s="102" t="s">
        <v>98</v>
      </c>
      <c r="L18" s="31"/>
      <c r="M18" s="101" t="s">
        <v>105</v>
      </c>
      <c r="N18" s="30"/>
      <c r="O18" s="102"/>
      <c r="P18" s="139"/>
      <c r="Q18" s="30"/>
      <c r="R18" s="102" t="s">
        <v>73</v>
      </c>
      <c r="S18" s="106" t="s">
        <v>41</v>
      </c>
      <c r="T18" s="134">
        <f t="shared" si="0"/>
        <v>0</v>
      </c>
      <c r="U18" s="102" t="s">
        <v>76</v>
      </c>
      <c r="V18" s="102"/>
      <c r="W18" s="32" t="s">
        <v>100</v>
      </c>
      <c r="X18" s="30" t="s">
        <v>106</v>
      </c>
      <c r="Y18" s="24"/>
      <c r="Z18" s="24"/>
      <c r="AA18" s="24"/>
      <c r="AB18" s="24"/>
    </row>
    <row r="19" spans="1:28" ht="52.8" x14ac:dyDescent="0.25">
      <c r="A19" s="30">
        <v>3</v>
      </c>
      <c r="B19" s="31" t="s">
        <v>107</v>
      </c>
      <c r="C19" s="97" t="s">
        <v>398</v>
      </c>
      <c r="D19" s="132"/>
      <c r="E19" s="132"/>
      <c r="F19" s="101" t="s">
        <v>109</v>
      </c>
      <c r="G19" s="102" t="s">
        <v>73</v>
      </c>
      <c r="H19" s="102"/>
      <c r="I19" s="101" t="s">
        <v>110</v>
      </c>
      <c r="J19" s="102" t="s">
        <v>111</v>
      </c>
      <c r="K19" s="102" t="s">
        <v>438</v>
      </c>
      <c r="L19" s="31"/>
      <c r="M19" s="101" t="s">
        <v>113</v>
      </c>
      <c r="N19" s="30"/>
      <c r="O19" s="102" t="s">
        <v>73</v>
      </c>
      <c r="P19" s="139"/>
      <c r="Q19" s="30"/>
      <c r="R19" s="101" t="s">
        <v>73</v>
      </c>
      <c r="S19" s="106" t="s">
        <v>41</v>
      </c>
      <c r="T19" s="134">
        <f t="shared" si="0"/>
        <v>0</v>
      </c>
      <c r="U19" s="102" t="s">
        <v>114</v>
      </c>
      <c r="V19" s="102" t="s">
        <v>73</v>
      </c>
      <c r="W19" s="32" t="s">
        <v>100</v>
      </c>
      <c r="X19" s="30"/>
      <c r="Y19" s="24"/>
      <c r="Z19" s="24"/>
      <c r="AA19" s="24"/>
      <c r="AB19" s="24"/>
    </row>
    <row r="20" spans="1:28" ht="250.8" x14ac:dyDescent="0.25">
      <c r="A20" s="30">
        <v>3</v>
      </c>
      <c r="B20" s="31" t="s">
        <v>107</v>
      </c>
      <c r="C20" s="97" t="s">
        <v>399</v>
      </c>
      <c r="D20" s="132"/>
      <c r="E20" s="132"/>
      <c r="F20" s="101" t="s">
        <v>109</v>
      </c>
      <c r="G20" s="101" t="s">
        <v>96</v>
      </c>
      <c r="H20" s="102"/>
      <c r="I20" s="101" t="s">
        <v>110</v>
      </c>
      <c r="J20" s="102" t="s">
        <v>111</v>
      </c>
      <c r="K20" s="102" t="s">
        <v>438</v>
      </c>
      <c r="L20" s="31"/>
      <c r="M20" s="101" t="s">
        <v>116</v>
      </c>
      <c r="N20" s="30"/>
      <c r="O20" s="101" t="s">
        <v>418</v>
      </c>
      <c r="P20" s="140"/>
      <c r="Q20" s="30"/>
      <c r="R20" s="101" t="s">
        <v>118</v>
      </c>
      <c r="S20" s="106" t="s">
        <v>41</v>
      </c>
      <c r="T20" s="134">
        <f t="shared" si="0"/>
        <v>0</v>
      </c>
      <c r="U20" s="101" t="s">
        <v>114</v>
      </c>
      <c r="V20" s="101" t="s">
        <v>119</v>
      </c>
      <c r="W20" s="33" t="s">
        <v>100</v>
      </c>
      <c r="X20" s="31"/>
      <c r="Y20" s="24"/>
      <c r="Z20" s="24"/>
      <c r="AA20" s="24"/>
      <c r="AB20" s="24"/>
    </row>
    <row r="21" spans="1:28" ht="118.8" x14ac:dyDescent="0.25">
      <c r="A21" s="30">
        <v>3</v>
      </c>
      <c r="B21" s="31" t="s">
        <v>107</v>
      </c>
      <c r="C21" s="97" t="s">
        <v>400</v>
      </c>
      <c r="D21" s="132"/>
      <c r="E21" s="132"/>
      <c r="F21" s="101" t="s">
        <v>109</v>
      </c>
      <c r="G21" s="101" t="s">
        <v>96</v>
      </c>
      <c r="H21" s="102"/>
      <c r="I21" s="101" t="s">
        <v>110</v>
      </c>
      <c r="J21" s="102" t="s">
        <v>111</v>
      </c>
      <c r="K21" s="102" t="s">
        <v>438</v>
      </c>
      <c r="L21" s="31"/>
      <c r="M21" s="101" t="s">
        <v>121</v>
      </c>
      <c r="N21" s="30"/>
      <c r="O21" s="101" t="s">
        <v>420</v>
      </c>
      <c r="P21" s="140"/>
      <c r="Q21" s="30"/>
      <c r="R21" s="101" t="s">
        <v>118</v>
      </c>
      <c r="S21" s="106" t="s">
        <v>41</v>
      </c>
      <c r="T21" s="134">
        <f t="shared" si="0"/>
        <v>0</v>
      </c>
      <c r="U21" s="101" t="s">
        <v>114</v>
      </c>
      <c r="V21" s="101" t="s">
        <v>119</v>
      </c>
      <c r="W21" s="33" t="s">
        <v>100</v>
      </c>
      <c r="X21" s="30"/>
      <c r="Y21" s="24"/>
      <c r="Z21" s="24"/>
      <c r="AA21" s="24"/>
      <c r="AB21" s="24"/>
    </row>
    <row r="22" spans="1:28" ht="114" customHeight="1" x14ac:dyDescent="0.25">
      <c r="A22" s="30">
        <v>3</v>
      </c>
      <c r="B22" s="30" t="s">
        <v>122</v>
      </c>
      <c r="C22" s="97" t="s">
        <v>401</v>
      </c>
      <c r="D22" s="132"/>
      <c r="E22" s="132"/>
      <c r="F22" s="102"/>
      <c r="G22" s="102" t="s">
        <v>87</v>
      </c>
      <c r="H22" s="102"/>
      <c r="I22" s="102"/>
      <c r="J22" s="101" t="s">
        <v>124</v>
      </c>
      <c r="K22" s="102" t="s">
        <v>98</v>
      </c>
      <c r="L22" s="31"/>
      <c r="M22" s="101" t="s">
        <v>125</v>
      </c>
      <c r="N22" s="30"/>
      <c r="O22" s="101" t="s">
        <v>126</v>
      </c>
      <c r="P22" s="140"/>
      <c r="Q22" s="30"/>
      <c r="R22" s="102" t="s">
        <v>127</v>
      </c>
      <c r="S22" s="106" t="s">
        <v>41</v>
      </c>
      <c r="T22" s="134">
        <f t="shared" si="0"/>
        <v>0</v>
      </c>
      <c r="U22" s="102" t="s">
        <v>114</v>
      </c>
      <c r="V22" s="102"/>
      <c r="W22" s="32" t="s">
        <v>100</v>
      </c>
      <c r="X22" s="31" t="s">
        <v>439</v>
      </c>
      <c r="Y22" s="24"/>
      <c r="Z22" s="24"/>
      <c r="AA22" s="24"/>
      <c r="AB22" s="24"/>
    </row>
    <row r="23" spans="1:28" ht="99.6" customHeight="1" x14ac:dyDescent="0.25">
      <c r="A23" s="30">
        <v>3</v>
      </c>
      <c r="B23" s="30" t="s">
        <v>128</v>
      </c>
      <c r="C23" s="98" t="s">
        <v>128</v>
      </c>
      <c r="D23" s="132"/>
      <c r="E23" s="132"/>
      <c r="F23" s="101" t="s">
        <v>129</v>
      </c>
      <c r="G23" s="102" t="s">
        <v>96</v>
      </c>
      <c r="H23" s="102"/>
      <c r="I23" s="102"/>
      <c r="J23" s="102"/>
      <c r="K23" s="102" t="s">
        <v>130</v>
      </c>
      <c r="L23" s="31"/>
      <c r="M23" s="101" t="s">
        <v>440</v>
      </c>
      <c r="N23" s="30"/>
      <c r="O23" s="101" t="s">
        <v>419</v>
      </c>
      <c r="P23" s="140"/>
      <c r="Q23" s="30"/>
      <c r="R23" s="101" t="s">
        <v>118</v>
      </c>
      <c r="S23" s="106" t="s">
        <v>41</v>
      </c>
      <c r="T23" s="134">
        <f t="shared" si="0"/>
        <v>0</v>
      </c>
      <c r="U23" s="102" t="s">
        <v>114</v>
      </c>
      <c r="V23" s="102"/>
      <c r="W23" s="32" t="s">
        <v>100</v>
      </c>
      <c r="X23" s="30"/>
      <c r="Y23" s="24"/>
      <c r="Z23" s="24"/>
      <c r="AA23" s="24"/>
      <c r="AB23" s="24"/>
    </row>
    <row r="24" spans="1:28" ht="55.2" x14ac:dyDescent="0.25">
      <c r="A24" s="30">
        <v>3</v>
      </c>
      <c r="B24" s="30" t="s">
        <v>133</v>
      </c>
      <c r="C24" s="97" t="s">
        <v>402</v>
      </c>
      <c r="D24" s="132"/>
      <c r="E24" s="132"/>
      <c r="F24" s="101" t="s">
        <v>135</v>
      </c>
      <c r="G24" s="102" t="s">
        <v>87</v>
      </c>
      <c r="H24" s="102"/>
      <c r="I24" s="102"/>
      <c r="J24" s="102" t="s">
        <v>111</v>
      </c>
      <c r="K24" s="102" t="s">
        <v>136</v>
      </c>
      <c r="L24" s="30"/>
      <c r="M24" s="101" t="s">
        <v>415</v>
      </c>
      <c r="N24" s="30"/>
      <c r="O24" s="102" t="s">
        <v>137</v>
      </c>
      <c r="P24" s="140"/>
      <c r="Q24" s="30"/>
      <c r="R24" s="101" t="s">
        <v>40</v>
      </c>
      <c r="S24" s="106" t="s">
        <v>41</v>
      </c>
      <c r="T24" s="134">
        <f t="shared" si="0"/>
        <v>0</v>
      </c>
      <c r="U24" s="102" t="s">
        <v>114</v>
      </c>
      <c r="V24" s="102"/>
      <c r="W24" s="32" t="s">
        <v>100</v>
      </c>
      <c r="X24" s="30"/>
      <c r="Y24" s="24"/>
      <c r="Z24" s="24"/>
      <c r="AA24" s="24"/>
      <c r="AB24" s="24"/>
    </row>
    <row r="25" spans="1:28" ht="92.4" x14ac:dyDescent="0.25">
      <c r="A25" s="30">
        <v>3</v>
      </c>
      <c r="B25" s="30" t="s">
        <v>427</v>
      </c>
      <c r="C25" s="101" t="s">
        <v>445</v>
      </c>
      <c r="D25" s="132"/>
      <c r="E25" s="132"/>
      <c r="F25" s="101" t="s">
        <v>441</v>
      </c>
      <c r="G25" s="102" t="s">
        <v>87</v>
      </c>
      <c r="H25" s="102"/>
      <c r="I25" s="102"/>
      <c r="J25" s="102" t="s">
        <v>442</v>
      </c>
      <c r="K25" s="102"/>
      <c r="L25" s="30"/>
      <c r="M25" s="101" t="s">
        <v>415</v>
      </c>
      <c r="N25" s="30"/>
      <c r="O25" s="102"/>
      <c r="P25" s="140"/>
      <c r="Q25" s="30"/>
      <c r="R25" s="101" t="s">
        <v>40</v>
      </c>
      <c r="S25" s="106" t="s">
        <v>41</v>
      </c>
      <c r="T25" s="134">
        <f t="shared" ref="T25" si="1">L25*P25</f>
        <v>0</v>
      </c>
      <c r="U25" s="102"/>
      <c r="V25" s="102"/>
      <c r="W25" s="32" t="s">
        <v>100</v>
      </c>
      <c r="X25" s="30"/>
      <c r="Y25" s="24"/>
      <c r="Z25" s="24"/>
      <c r="AA25" s="24"/>
      <c r="AB25" s="24"/>
    </row>
    <row r="27" spans="1:28" ht="31.8" x14ac:dyDescent="0.55000000000000004">
      <c r="S27" s="107" t="s">
        <v>138</v>
      </c>
      <c r="T27" s="113">
        <f>SUM(T5:T25)</f>
        <v>0</v>
      </c>
      <c r="U27" s="109" t="s">
        <v>354</v>
      </c>
    </row>
  </sheetData>
  <autoFilter ref="A4:AB24" xr:uid="{00000000-0009-0000-0000-000000000000}"/>
  <hyperlinks>
    <hyperlink ref="C16" location="_ftn1" display="_ftn1" xr:uid="{00000000-0004-0000-0000-000000000000}"/>
    <hyperlink ref="C18" location="_ftn1" display="_ftn1" xr:uid="{00000000-0004-0000-0000-000001000000}"/>
    <hyperlink ref="C17" location="_ftn1" display="_ftn1" xr:uid="{00000000-0004-0000-0000-000002000000}"/>
  </hyperlink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r:uid="{00000000-0002-0000-0000-000000000000}">
          <x14:formula1>
            <xm:f>'Help database - do not change!'!$A$2:$A$6</xm:f>
          </x14:formula1>
          <xm:sqref>U5:U6 U8:U25</xm:sqref>
        </x14:dataValidation>
        <x14:dataValidation type="list" allowBlank="1" showInputMessage="1" showErrorMessage="1" xr:uid="{00000000-0002-0000-0000-000001000000}">
          <x14:formula1>
            <xm:f>'Help database - do not change!'!$A$9:$A$11</xm:f>
          </x14:formula1>
          <xm:sqref>S5:S6 S8:S25</xm:sqref>
        </x14:dataValidation>
        <x14:dataValidation type="list" allowBlank="1" showInputMessage="1" showErrorMessage="1" xr:uid="{00000000-0002-0000-0000-000002000000}">
          <x14:formula1>
            <xm:f>'Help database - do not change!'!$A$20:$A$22</xm:f>
          </x14:formula1>
          <xm:sqref>W5:W6 W8:W25</xm:sqref>
        </x14:dataValidation>
        <x14:dataValidation type="list" allowBlank="1" showInputMessage="1" showErrorMessage="1" xr:uid="{00000000-0002-0000-0000-000003000000}">
          <x14:formula1>
            <xm:f>'C:\Users\mtsc\AppData\Local\Microsoft\Windows\INetCache\Content.Outlook\GZCAG9H6\[20220117_UEIL_Fictitious Company CO2e estimates for scope 1 and 2 ME PVi.xlsx]Help database - do not change!'!#REF!</xm:f>
          </x14:formula1>
          <xm:sqref>W7 S7</xm:sqref>
        </x14:dataValidation>
        <x14:dataValidation type="list" showInputMessage="1" showErrorMessage="1" xr:uid="{00000000-0002-0000-0000-000005000000}">
          <x14:formula1>
            <xm:f>'C:\Users\mtsc\AppData\Local\Microsoft\Windows\INetCache\Content.Outlook\GZCAG9H6\[20220117_UEIL_Fictitious Company CO2e estimates for scope 1 and 2 ME PVi.xlsx]Help database - do not change!'!#REF!</xm:f>
          </x14:formula1>
          <xm:sqref>U7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E27"/>
  <sheetViews>
    <sheetView zoomScale="80" zoomScaleNormal="80" workbookViewId="0">
      <selection activeCell="E11" sqref="E11"/>
    </sheetView>
  </sheetViews>
  <sheetFormatPr defaultColWidth="11.44140625" defaultRowHeight="13.2" x14ac:dyDescent="0.25"/>
  <cols>
    <col min="1" max="1" width="65.77734375" customWidth="1"/>
    <col min="2" max="2" width="7.6640625" bestFit="1" customWidth="1"/>
    <col min="3" max="3" width="33.33203125" customWidth="1"/>
    <col min="4" max="4" width="26.44140625" customWidth="1"/>
    <col min="5" max="5" width="44.5546875" bestFit="1" customWidth="1"/>
  </cols>
  <sheetData>
    <row r="1" spans="1:5" ht="24.6" x14ac:dyDescent="0.4">
      <c r="A1" s="2" t="s">
        <v>395</v>
      </c>
      <c r="B1" s="2"/>
      <c r="E1" s="37">
        <f>'1. Reporting &amp; Reducing'!T2</f>
        <v>0</v>
      </c>
    </row>
    <row r="2" spans="1:5" ht="24.6" x14ac:dyDescent="0.4">
      <c r="A2" s="2"/>
      <c r="B2" s="2"/>
    </row>
    <row r="3" spans="1:5" ht="17.399999999999999" x14ac:dyDescent="0.3">
      <c r="A3" s="13" t="s">
        <v>140</v>
      </c>
      <c r="B3" s="13"/>
      <c r="C3" s="12"/>
      <c r="D3" s="12"/>
      <c r="E3" s="11" t="s">
        <v>141</v>
      </c>
    </row>
    <row r="4" spans="1:5" x14ac:dyDescent="0.25">
      <c r="A4" s="10" t="e">
        <f>'1. Reporting &amp; Reducing'!#REF!</f>
        <v>#REF!</v>
      </c>
      <c r="B4" s="10"/>
      <c r="C4" s="11" t="e">
        <f>'1. Reporting &amp; Reducing'!#REF!</f>
        <v>#REF!</v>
      </c>
      <c r="D4" s="12"/>
    </row>
    <row r="5" spans="1:5" x14ac:dyDescent="0.25">
      <c r="A5" s="12"/>
      <c r="B5" s="12"/>
      <c r="C5" s="12"/>
      <c r="D5" s="12"/>
      <c r="E5" s="12"/>
    </row>
    <row r="6" spans="1:5" x14ac:dyDescent="0.25">
      <c r="A6" s="12"/>
      <c r="B6" s="12"/>
      <c r="C6" s="12"/>
      <c r="D6" s="12"/>
      <c r="E6" s="12"/>
    </row>
    <row r="7" spans="1:5" ht="17.399999999999999" x14ac:dyDescent="0.3">
      <c r="A7" s="13" t="s">
        <v>142</v>
      </c>
      <c r="B7" s="13"/>
      <c r="C7" s="44" t="s">
        <v>143</v>
      </c>
      <c r="D7" s="12"/>
      <c r="E7" s="12"/>
    </row>
    <row r="8" spans="1:5" ht="17.399999999999999" x14ac:dyDescent="0.3">
      <c r="A8" s="10" t="s">
        <v>144</v>
      </c>
      <c r="B8" s="10"/>
      <c r="C8" s="43">
        <f>SUM(C9:C11)</f>
        <v>0</v>
      </c>
      <c r="D8" s="15" t="s">
        <v>351</v>
      </c>
      <c r="E8" s="12"/>
    </row>
    <row r="9" spans="1:5" ht="17.399999999999999" x14ac:dyDescent="0.3">
      <c r="A9" s="48" t="s">
        <v>145</v>
      </c>
      <c r="B9" s="39" t="s">
        <v>146</v>
      </c>
      <c r="C9" s="136">
        <f>SUM('1. Reporting &amp; Reducing'!T5:T13)</f>
        <v>0</v>
      </c>
      <c r="D9" s="15" t="s">
        <v>351</v>
      </c>
      <c r="E9" s="12"/>
    </row>
    <row r="10" spans="1:5" ht="17.399999999999999" x14ac:dyDescent="0.3">
      <c r="A10" s="10"/>
      <c r="B10" s="39" t="s">
        <v>147</v>
      </c>
      <c r="C10" s="136">
        <f>SUM('1. Reporting &amp; Reducing'!T14:T15)</f>
        <v>0</v>
      </c>
      <c r="D10" s="15" t="s">
        <v>351</v>
      </c>
      <c r="E10" s="12"/>
    </row>
    <row r="11" spans="1:5" ht="17.399999999999999" x14ac:dyDescent="0.3">
      <c r="A11" s="10"/>
      <c r="B11" s="39" t="s">
        <v>148</v>
      </c>
      <c r="C11" s="136">
        <f>SUM('1. Reporting &amp; Reducing'!T16:T25)</f>
        <v>0</v>
      </c>
      <c r="D11" s="15" t="s">
        <v>351</v>
      </c>
      <c r="E11" s="12"/>
    </row>
    <row r="12" spans="1:5" ht="17.399999999999999" x14ac:dyDescent="0.3">
      <c r="A12" s="10" t="s">
        <v>149</v>
      </c>
      <c r="B12" s="10"/>
      <c r="C12" s="45" t="s">
        <v>150</v>
      </c>
      <c r="D12" s="15" t="s">
        <v>351</v>
      </c>
      <c r="E12" s="12"/>
    </row>
    <row r="13" spans="1:5" ht="17.399999999999999" x14ac:dyDescent="0.3">
      <c r="A13" s="10" t="s">
        <v>151</v>
      </c>
      <c r="B13" s="10"/>
      <c r="C13" s="45" t="s">
        <v>150</v>
      </c>
      <c r="D13" s="15" t="s">
        <v>351</v>
      </c>
      <c r="E13" s="12"/>
    </row>
    <row r="14" spans="1:5" x14ac:dyDescent="0.25">
      <c r="A14" s="12"/>
      <c r="B14" s="12"/>
      <c r="C14" s="12"/>
      <c r="D14" s="12"/>
      <c r="E14" s="12"/>
    </row>
    <row r="15" spans="1:5" ht="17.399999999999999" x14ac:dyDescent="0.3">
      <c r="A15" s="13" t="s">
        <v>152</v>
      </c>
      <c r="B15" s="13"/>
      <c r="C15" s="14"/>
      <c r="D15" s="14"/>
      <c r="E15" s="12" t="s">
        <v>153</v>
      </c>
    </row>
    <row r="16" spans="1:5" ht="17.399999999999999" x14ac:dyDescent="0.3">
      <c r="A16" s="10" t="s">
        <v>154</v>
      </c>
      <c r="B16" s="10"/>
      <c r="C16" s="43" t="e">
        <f>SUM(C8/C13)</f>
        <v>#VALUE!</v>
      </c>
      <c r="D16" s="86" t="s">
        <v>352</v>
      </c>
      <c r="E16" s="12"/>
    </row>
    <row r="17" spans="1:5" ht="17.399999999999999" x14ac:dyDescent="0.3">
      <c r="A17" s="48" t="s">
        <v>145</v>
      </c>
      <c r="B17" s="39" t="s">
        <v>146</v>
      </c>
      <c r="C17" s="43" t="e">
        <f>SUM(C9/$C$13)</f>
        <v>#VALUE!</v>
      </c>
      <c r="D17" s="39" t="s">
        <v>352</v>
      </c>
      <c r="E17" s="12"/>
    </row>
    <row r="18" spans="1:5" ht="17.399999999999999" x14ac:dyDescent="0.3">
      <c r="A18" s="10"/>
      <c r="B18" s="39" t="s">
        <v>147</v>
      </c>
      <c r="C18" s="43" t="e">
        <f>SUM(C10/$C$13)</f>
        <v>#VALUE!</v>
      </c>
      <c r="D18" s="39" t="s">
        <v>352</v>
      </c>
      <c r="E18" s="12"/>
    </row>
    <row r="19" spans="1:5" ht="17.399999999999999" x14ac:dyDescent="0.3">
      <c r="A19" s="10"/>
      <c r="B19" s="39" t="s">
        <v>148</v>
      </c>
      <c r="C19" s="43" t="e">
        <f>SUM(C11/$C$13)</f>
        <v>#VALUE!</v>
      </c>
      <c r="D19" s="39" t="s">
        <v>155</v>
      </c>
      <c r="E19" s="12"/>
    </row>
    <row r="20" spans="1:5" x14ac:dyDescent="0.25">
      <c r="A20" s="10"/>
      <c r="B20" s="10"/>
      <c r="C20" s="19"/>
      <c r="D20" s="19"/>
      <c r="E20" s="12"/>
    </row>
    <row r="21" spans="1:5" ht="17.399999999999999" x14ac:dyDescent="0.3">
      <c r="A21" s="13"/>
      <c r="B21" s="13"/>
      <c r="C21" s="12"/>
      <c r="D21" s="12"/>
      <c r="E21" s="12"/>
    </row>
    <row r="22" spans="1:5" ht="17.399999999999999" x14ac:dyDescent="0.3">
      <c r="A22" s="13" t="s">
        <v>156</v>
      </c>
      <c r="B22" s="41"/>
      <c r="C22" s="13" t="s">
        <v>157</v>
      </c>
      <c r="D22" s="42" t="s">
        <v>158</v>
      </c>
      <c r="E22" s="12"/>
    </row>
    <row r="23" spans="1:5" ht="17.399999999999999" x14ac:dyDescent="0.3">
      <c r="A23" s="16"/>
      <c r="B23" s="16"/>
      <c r="C23" s="12"/>
      <c r="D23" s="12"/>
      <c r="E23" s="12"/>
    </row>
    <row r="24" spans="1:5" ht="17.399999999999999" x14ac:dyDescent="0.3">
      <c r="A24" s="17"/>
      <c r="B24" s="17"/>
      <c r="C24" s="12"/>
      <c r="D24" s="12"/>
      <c r="E24" s="12"/>
    </row>
    <row r="25" spans="1:5" ht="17.399999999999999" x14ac:dyDescent="0.3">
      <c r="A25" s="17"/>
      <c r="B25" s="17"/>
      <c r="C25" s="12"/>
      <c r="D25" s="12"/>
      <c r="E25" s="12"/>
    </row>
    <row r="26" spans="1:5" ht="17.399999999999999" x14ac:dyDescent="0.3">
      <c r="A26" s="17"/>
      <c r="B26" s="17"/>
      <c r="C26" s="12"/>
      <c r="D26" s="12"/>
      <c r="E26" s="12"/>
    </row>
    <row r="27" spans="1:5" ht="17.399999999999999" x14ac:dyDescent="0.3">
      <c r="A27" s="17"/>
      <c r="B27" s="38"/>
    </row>
  </sheetData>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'Help database - do not change!'!$A$13:$A$18</xm:f>
          </x14:formula1>
          <xm:sqref>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4FFB1-0494-49D3-8D87-76D88691F73B}">
  <sheetPr>
    <tabColor theme="8" tint="0.59999389629810485"/>
  </sheetPr>
  <dimension ref="A1:A73"/>
  <sheetViews>
    <sheetView zoomScale="80" zoomScaleNormal="80" workbookViewId="0">
      <selection activeCell="A30" sqref="A30"/>
    </sheetView>
  </sheetViews>
  <sheetFormatPr defaultRowHeight="13.2" x14ac:dyDescent="0.25"/>
  <cols>
    <col min="1" max="1" width="255.6640625" customWidth="1"/>
  </cols>
  <sheetData>
    <row r="1" spans="1:1" ht="14.4" customHeight="1" x14ac:dyDescent="0.25">
      <c r="A1" s="88" t="s">
        <v>357</v>
      </c>
    </row>
    <row r="2" spans="1:1" ht="14.4" customHeight="1" x14ac:dyDescent="0.25">
      <c r="A2" s="88" t="s">
        <v>358</v>
      </c>
    </row>
    <row r="3" spans="1:1" ht="14.4" customHeight="1" x14ac:dyDescent="0.25">
      <c r="A3" s="89" t="s">
        <v>359</v>
      </c>
    </row>
    <row r="4" spans="1:1" ht="14.4" customHeight="1" x14ac:dyDescent="0.25">
      <c r="A4" s="90"/>
    </row>
    <row r="5" spans="1:1" ht="14.4" customHeight="1" x14ac:dyDescent="0.25">
      <c r="A5" s="88" t="s">
        <v>360</v>
      </c>
    </row>
    <row r="6" spans="1:1" ht="14.4" customHeight="1" x14ac:dyDescent="0.25">
      <c r="A6" s="90" t="s">
        <v>361</v>
      </c>
    </row>
    <row r="7" spans="1:1" ht="14.4" customHeight="1" x14ac:dyDescent="0.25">
      <c r="A7" s="90" t="s">
        <v>362</v>
      </c>
    </row>
    <row r="8" spans="1:1" ht="14.4" customHeight="1" x14ac:dyDescent="0.25">
      <c r="A8" s="91" t="s">
        <v>363</v>
      </c>
    </row>
    <row r="9" spans="1:1" ht="14.4" customHeight="1" x14ac:dyDescent="0.25">
      <c r="A9" s="91" t="s">
        <v>364</v>
      </c>
    </row>
    <row r="10" spans="1:1" ht="14.4" customHeight="1" x14ac:dyDescent="0.25">
      <c r="A10" s="92" t="s">
        <v>365</v>
      </c>
    </row>
    <row r="11" spans="1:1" ht="14.4" customHeight="1" x14ac:dyDescent="0.25">
      <c r="A11" s="92" t="s">
        <v>366</v>
      </c>
    </row>
    <row r="12" spans="1:1" ht="14.4" customHeight="1" x14ac:dyDescent="0.25">
      <c r="A12" s="91" t="s">
        <v>367</v>
      </c>
    </row>
    <row r="13" spans="1:1" ht="14.4" customHeight="1" x14ac:dyDescent="0.25">
      <c r="A13" s="91" t="s">
        <v>368</v>
      </c>
    </row>
    <row r="14" spans="1:1" ht="14.4" customHeight="1" x14ac:dyDescent="0.25">
      <c r="A14" s="90" t="s">
        <v>369</v>
      </c>
    </row>
    <row r="15" spans="1:1" ht="14.4" customHeight="1" x14ac:dyDescent="0.25">
      <c r="A15" s="90" t="s">
        <v>370</v>
      </c>
    </row>
    <row r="16" spans="1:1" ht="14.4" customHeight="1" x14ac:dyDescent="0.25">
      <c r="A16" s="90"/>
    </row>
    <row r="17" spans="1:1" ht="14.4" customHeight="1" x14ac:dyDescent="0.25">
      <c r="A17" s="88" t="s">
        <v>371</v>
      </c>
    </row>
    <row r="18" spans="1:1" ht="14.4" customHeight="1" x14ac:dyDescent="0.25">
      <c r="A18" s="91" t="s">
        <v>372</v>
      </c>
    </row>
    <row r="19" spans="1:1" ht="14.4" customHeight="1" x14ac:dyDescent="0.25">
      <c r="A19" s="91" t="s">
        <v>373</v>
      </c>
    </row>
    <row r="20" spans="1:1" ht="14.4" customHeight="1" x14ac:dyDescent="0.25">
      <c r="A20" s="91" t="s">
        <v>374</v>
      </c>
    </row>
    <row r="21" spans="1:1" ht="14.4" customHeight="1" x14ac:dyDescent="0.25">
      <c r="A21" s="91" t="s">
        <v>375</v>
      </c>
    </row>
    <row r="22" spans="1:1" ht="14.4" customHeight="1" x14ac:dyDescent="0.25">
      <c r="A22" s="91" t="s">
        <v>376</v>
      </c>
    </row>
    <row r="23" spans="1:1" ht="14.4" customHeight="1" x14ac:dyDescent="0.25">
      <c r="A23" s="93"/>
    </row>
    <row r="24" spans="1:1" ht="14.4" customHeight="1" x14ac:dyDescent="0.25">
      <c r="A24" s="91" t="s">
        <v>377</v>
      </c>
    </row>
    <row r="25" spans="1:1" ht="14.4" customHeight="1" x14ac:dyDescent="0.25">
      <c r="A25" s="91" t="s">
        <v>378</v>
      </c>
    </row>
    <row r="26" spans="1:1" ht="14.4" customHeight="1" x14ac:dyDescent="0.25">
      <c r="A26" s="91" t="s">
        <v>379</v>
      </c>
    </row>
    <row r="27" spans="1:1" ht="14.4" customHeight="1" x14ac:dyDescent="0.25">
      <c r="A27" s="90"/>
    </row>
    <row r="28" spans="1:1" ht="14.4" customHeight="1" x14ac:dyDescent="0.25">
      <c r="A28" s="88" t="s">
        <v>147</v>
      </c>
    </row>
    <row r="29" spans="1:1" ht="14.4" customHeight="1" x14ac:dyDescent="0.25">
      <c r="A29" s="91" t="s">
        <v>380</v>
      </c>
    </row>
    <row r="30" spans="1:1" ht="14.4" customHeight="1" x14ac:dyDescent="0.25">
      <c r="A30" s="91" t="s">
        <v>381</v>
      </c>
    </row>
    <row r="31" spans="1:1" ht="14.4" customHeight="1" x14ac:dyDescent="0.25">
      <c r="A31" s="90"/>
    </row>
    <row r="32" spans="1:1" ht="14.4" customHeight="1" x14ac:dyDescent="0.25">
      <c r="A32" s="88" t="s">
        <v>148</v>
      </c>
    </row>
    <row r="33" spans="1:1" ht="14.4" customHeight="1" x14ac:dyDescent="0.25">
      <c r="A33" s="88" t="s">
        <v>382</v>
      </c>
    </row>
    <row r="34" spans="1:1" x14ac:dyDescent="0.25">
      <c r="A34" s="95" t="s">
        <v>383</v>
      </c>
    </row>
    <row r="35" spans="1:1" ht="14.4" customHeight="1" x14ac:dyDescent="0.25">
      <c r="A35" s="91" t="s">
        <v>384</v>
      </c>
    </row>
    <row r="36" spans="1:1" ht="14.4" customHeight="1" x14ac:dyDescent="0.25">
      <c r="A36" s="91" t="s">
        <v>385</v>
      </c>
    </row>
    <row r="37" spans="1:1" ht="14.4" customHeight="1" x14ac:dyDescent="0.25">
      <c r="A37" s="91" t="s">
        <v>386</v>
      </c>
    </row>
    <row r="38" spans="1:1" ht="14.4" customHeight="1" x14ac:dyDescent="0.25">
      <c r="A38" s="91" t="s">
        <v>387</v>
      </c>
    </row>
    <row r="39" spans="1:1" ht="14.4" customHeight="1" x14ac:dyDescent="0.25">
      <c r="A39" s="91" t="s">
        <v>388</v>
      </c>
    </row>
    <row r="40" spans="1:1" ht="14.4" customHeight="1" x14ac:dyDescent="0.25">
      <c r="A40" s="91" t="s">
        <v>389</v>
      </c>
    </row>
    <row r="41" spans="1:1" ht="14.4" customHeight="1" x14ac:dyDescent="0.25">
      <c r="A41" s="88" t="s">
        <v>390</v>
      </c>
    </row>
    <row r="42" spans="1:1" ht="14.4" customHeight="1" x14ac:dyDescent="0.25">
      <c r="A42" s="91" t="s">
        <v>391</v>
      </c>
    </row>
    <row r="43" spans="1:1" ht="14.4" customHeight="1" x14ac:dyDescent="0.25">
      <c r="A43" s="91" t="s">
        <v>392</v>
      </c>
    </row>
    <row r="44" spans="1:1" ht="14.4" customHeight="1" x14ac:dyDescent="0.25">
      <c r="A44" s="93"/>
    </row>
    <row r="45" spans="1:1" x14ac:dyDescent="0.25">
      <c r="A45" s="94"/>
    </row>
    <row r="46" spans="1:1" x14ac:dyDescent="0.25">
      <c r="A46" s="94"/>
    </row>
    <row r="47" spans="1:1" x14ac:dyDescent="0.25">
      <c r="A47" s="95" t="s">
        <v>393</v>
      </c>
    </row>
    <row r="49" spans="1:1" s="56" customFormat="1" ht="15.6" x14ac:dyDescent="0.25">
      <c r="A49" s="66" t="s">
        <v>348</v>
      </c>
    </row>
    <row r="50" spans="1:1" s="56" customFormat="1" x14ac:dyDescent="0.25">
      <c r="A50" s="67" t="s">
        <v>263</v>
      </c>
    </row>
    <row r="51" spans="1:1" s="56" customFormat="1" x14ac:dyDescent="0.25">
      <c r="A51" s="68"/>
    </row>
    <row r="52" spans="1:1" s="56" customFormat="1" x14ac:dyDescent="0.25">
      <c r="A52" s="68" t="s">
        <v>264</v>
      </c>
    </row>
    <row r="53" spans="1:1" s="56" customFormat="1" x14ac:dyDescent="0.25">
      <c r="A53" s="69" t="s">
        <v>265</v>
      </c>
    </row>
    <row r="54" spans="1:1" s="56" customFormat="1" x14ac:dyDescent="0.25">
      <c r="A54" s="69"/>
    </row>
    <row r="55" spans="1:1" s="56" customFormat="1" x14ac:dyDescent="0.25">
      <c r="A55" s="68" t="s">
        <v>264</v>
      </c>
    </row>
    <row r="56" spans="1:1" s="56" customFormat="1" x14ac:dyDescent="0.25">
      <c r="A56" s="69" t="s">
        <v>266</v>
      </c>
    </row>
    <row r="57" spans="1:1" s="56" customFormat="1" x14ac:dyDescent="0.25">
      <c r="A57" s="69"/>
    </row>
    <row r="58" spans="1:1" s="56" customFormat="1" ht="13.8" x14ac:dyDescent="0.25">
      <c r="A58" s="70" t="s">
        <v>267</v>
      </c>
    </row>
    <row r="59" spans="1:1" s="56" customFormat="1" x14ac:dyDescent="0.25">
      <c r="A59" s="71"/>
    </row>
    <row r="60" spans="1:1" s="56" customFormat="1" x14ac:dyDescent="0.25">
      <c r="A60" s="68" t="s">
        <v>268</v>
      </c>
    </row>
    <row r="61" spans="1:1" s="56" customFormat="1" x14ac:dyDescent="0.25">
      <c r="A61" s="72" t="s">
        <v>269</v>
      </c>
    </row>
    <row r="62" spans="1:1" s="56" customFormat="1" x14ac:dyDescent="0.25">
      <c r="A62" s="72" t="s">
        <v>270</v>
      </c>
    </row>
    <row r="63" spans="1:1" s="56" customFormat="1" x14ac:dyDescent="0.25">
      <c r="A63" s="72" t="s">
        <v>271</v>
      </c>
    </row>
    <row r="64" spans="1:1" s="56" customFormat="1" x14ac:dyDescent="0.25">
      <c r="A64" s="69"/>
    </row>
    <row r="65" spans="1:1" s="56" customFormat="1" x14ac:dyDescent="0.25">
      <c r="A65" s="68" t="s">
        <v>272</v>
      </c>
    </row>
    <row r="66" spans="1:1" s="56" customFormat="1" x14ac:dyDescent="0.25">
      <c r="A66" s="72" t="s">
        <v>273</v>
      </c>
    </row>
    <row r="67" spans="1:1" s="56" customFormat="1" x14ac:dyDescent="0.25">
      <c r="A67" s="72" t="s">
        <v>274</v>
      </c>
    </row>
    <row r="68" spans="1:1" s="56" customFormat="1" x14ac:dyDescent="0.25">
      <c r="A68" s="69"/>
    </row>
    <row r="69" spans="1:1" s="56" customFormat="1" x14ac:dyDescent="0.25">
      <c r="A69" s="68" t="s">
        <v>275</v>
      </c>
    </row>
    <row r="70" spans="1:1" s="56" customFormat="1" x14ac:dyDescent="0.25">
      <c r="A70" s="72" t="s">
        <v>276</v>
      </c>
    </row>
    <row r="71" spans="1:1" s="56" customFormat="1" x14ac:dyDescent="0.25">
      <c r="A71" s="72" t="s">
        <v>277</v>
      </c>
    </row>
    <row r="72" spans="1:1" s="56" customFormat="1" x14ac:dyDescent="0.25">
      <c r="A72" s="72" t="s">
        <v>278</v>
      </c>
    </row>
    <row r="73" spans="1:1" s="56" customFormat="1" x14ac:dyDescent="0.25">
      <c r="A73" s="72" t="s">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AB29"/>
  <sheetViews>
    <sheetView topLeftCell="C1" zoomScale="60" zoomScaleNormal="60" workbookViewId="0">
      <pane ySplit="5" topLeftCell="A6" activePane="bottomLeft" state="frozen"/>
      <selection pane="bottomLeft" activeCell="T21" sqref="T21"/>
    </sheetView>
  </sheetViews>
  <sheetFormatPr defaultColWidth="10.88671875" defaultRowHeight="13.2" x14ac:dyDescent="0.25"/>
  <cols>
    <col min="1" max="1" width="20.44140625" style="1" customWidth="1"/>
    <col min="2" max="2" width="22.5546875" customWidth="1"/>
    <col min="3" max="3" width="34.44140625" style="95" customWidth="1"/>
    <col min="4" max="4" width="27.44140625" bestFit="1" customWidth="1"/>
    <col min="5" max="5" width="18.5546875" customWidth="1"/>
    <col min="6" max="6" width="30.88671875" style="95" customWidth="1"/>
    <col min="7" max="7" width="20.88671875" style="95" customWidth="1"/>
    <col min="8" max="9" width="19.44140625" style="95" customWidth="1"/>
    <col min="10" max="10" width="15.88671875" style="95" customWidth="1"/>
    <col min="11" max="11" width="19.44140625" style="95" customWidth="1"/>
    <col min="12" max="12" width="40.109375" customWidth="1"/>
    <col min="13" max="13" width="15.5546875" style="95" customWidth="1"/>
    <col min="14" max="14" width="29.109375" customWidth="1"/>
    <col min="15" max="15" width="19.44140625" style="95" customWidth="1"/>
    <col min="16" max="16" width="20" customWidth="1"/>
    <col min="17" max="17" width="30.44140625" customWidth="1"/>
    <col min="18" max="18" width="35.5546875" style="95" customWidth="1"/>
    <col min="19" max="19" width="26.109375" style="95" customWidth="1"/>
    <col min="20" max="20" width="31.88671875" style="95" customWidth="1"/>
    <col min="21" max="21" width="35.109375" style="95" customWidth="1"/>
    <col min="22" max="22" width="21.109375" style="95" customWidth="1"/>
    <col min="23" max="23" width="21.109375" customWidth="1"/>
    <col min="24" max="24" width="37.109375" customWidth="1"/>
    <col min="25" max="26" width="22.88671875" customWidth="1"/>
    <col min="27" max="27" width="29.44140625" customWidth="1"/>
    <col min="28" max="28" width="23" customWidth="1"/>
  </cols>
  <sheetData>
    <row r="1" spans="1:28" ht="32.4" customHeight="1" x14ac:dyDescent="0.6">
      <c r="B1" s="85" t="s">
        <v>396</v>
      </c>
    </row>
    <row r="2" spans="1:28" ht="73.8" x14ac:dyDescent="0.4">
      <c r="B2" s="47" t="s">
        <v>0</v>
      </c>
      <c r="C2" s="118">
        <v>2021</v>
      </c>
    </row>
    <row r="3" spans="1:28" x14ac:dyDescent="0.25">
      <c r="E3" t="s">
        <v>1</v>
      </c>
    </row>
    <row r="4" spans="1:28" x14ac:dyDescent="0.25">
      <c r="E4" t="s">
        <v>2</v>
      </c>
    </row>
    <row r="5" spans="1:28" ht="156.6" x14ac:dyDescent="0.3">
      <c r="A5" s="4" t="s">
        <v>3</v>
      </c>
      <c r="B5" s="5" t="s">
        <v>4</v>
      </c>
      <c r="C5" s="96" t="s">
        <v>5</v>
      </c>
      <c r="D5" s="115" t="s">
        <v>6</v>
      </c>
      <c r="E5" s="117" t="s">
        <v>7</v>
      </c>
      <c r="F5" s="100" t="s">
        <v>8</v>
      </c>
      <c r="G5" s="96" t="s">
        <v>9</v>
      </c>
      <c r="H5" s="100" t="s">
        <v>10</v>
      </c>
      <c r="I5" s="100" t="s">
        <v>11</v>
      </c>
      <c r="J5" s="100" t="s">
        <v>12</v>
      </c>
      <c r="K5" s="100" t="s">
        <v>13</v>
      </c>
      <c r="L5" s="5" t="s">
        <v>14</v>
      </c>
      <c r="M5" s="96" t="s">
        <v>15</v>
      </c>
      <c r="N5" s="6" t="s">
        <v>16</v>
      </c>
      <c r="O5" s="96" t="s">
        <v>17</v>
      </c>
      <c r="P5" s="6" t="s">
        <v>18</v>
      </c>
      <c r="Q5" s="6" t="s">
        <v>19</v>
      </c>
      <c r="R5" s="100" t="s">
        <v>20</v>
      </c>
      <c r="S5" s="105" t="s">
        <v>21</v>
      </c>
      <c r="T5" s="123" t="s">
        <v>355</v>
      </c>
      <c r="U5" s="100" t="s">
        <v>22</v>
      </c>
      <c r="V5" s="96" t="s">
        <v>23</v>
      </c>
      <c r="W5" s="7" t="s">
        <v>24</v>
      </c>
      <c r="X5" s="36" t="s">
        <v>25</v>
      </c>
      <c r="Y5" s="8" t="s">
        <v>26</v>
      </c>
      <c r="Z5" s="8" t="s">
        <v>27</v>
      </c>
      <c r="AA5" s="9" t="s">
        <v>28</v>
      </c>
      <c r="AB5" s="8" t="s">
        <v>29</v>
      </c>
    </row>
    <row r="6" spans="1:28" ht="83.4" customHeight="1" x14ac:dyDescent="0.25">
      <c r="A6" s="22">
        <v>1</v>
      </c>
      <c r="B6" s="22" t="s">
        <v>30</v>
      </c>
      <c r="C6" s="97" t="s">
        <v>31</v>
      </c>
      <c r="D6" s="110" t="s">
        <v>32</v>
      </c>
      <c r="E6" s="110"/>
      <c r="F6" s="101" t="s">
        <v>160</v>
      </c>
      <c r="G6" s="101" t="s">
        <v>34</v>
      </c>
      <c r="H6" s="101" t="s">
        <v>35</v>
      </c>
      <c r="I6" s="101"/>
      <c r="J6" s="101" t="s">
        <v>37</v>
      </c>
      <c r="K6" s="106" t="s">
        <v>38</v>
      </c>
      <c r="L6" s="49">
        <v>6930276.2028506203</v>
      </c>
      <c r="M6" s="120" t="s">
        <v>161</v>
      </c>
      <c r="N6" s="23">
        <v>2021</v>
      </c>
      <c r="O6" s="101" t="s">
        <v>39</v>
      </c>
      <c r="P6" s="23" t="s">
        <v>45</v>
      </c>
      <c r="Q6" s="23">
        <v>2021</v>
      </c>
      <c r="R6" s="101" t="s">
        <v>40</v>
      </c>
      <c r="S6" s="101" t="s">
        <v>57</v>
      </c>
      <c r="T6" s="124">
        <f>1269000/1000</f>
        <v>1269</v>
      </c>
      <c r="U6" s="101" t="s">
        <v>42</v>
      </c>
      <c r="V6" s="101" t="s">
        <v>43</v>
      </c>
      <c r="W6" s="25" t="s">
        <v>44</v>
      </c>
      <c r="X6" s="23" t="s">
        <v>45</v>
      </c>
      <c r="Y6" s="24"/>
      <c r="Z6" s="24"/>
      <c r="AA6" s="24"/>
      <c r="AB6" s="24"/>
    </row>
    <row r="7" spans="1:28" ht="83.4" customHeight="1" x14ac:dyDescent="0.25">
      <c r="A7" s="22">
        <v>1</v>
      </c>
      <c r="B7" s="22" t="s">
        <v>30</v>
      </c>
      <c r="C7" s="97" t="s">
        <v>47</v>
      </c>
      <c r="D7" s="111" t="s">
        <v>48</v>
      </c>
      <c r="E7" s="110"/>
      <c r="F7" s="101" t="s">
        <v>49</v>
      </c>
      <c r="G7" s="101" t="s">
        <v>50</v>
      </c>
      <c r="H7" s="101" t="s">
        <v>51</v>
      </c>
      <c r="I7" s="101"/>
      <c r="J7" s="101" t="s">
        <v>52</v>
      </c>
      <c r="K7" s="106" t="s">
        <v>38</v>
      </c>
      <c r="L7" s="49">
        <v>0</v>
      </c>
      <c r="M7" s="120" t="s">
        <v>53</v>
      </c>
      <c r="N7" s="23">
        <v>2021</v>
      </c>
      <c r="O7" s="101" t="s">
        <v>54</v>
      </c>
      <c r="P7" s="23" t="s">
        <v>55</v>
      </c>
      <c r="Q7" s="23">
        <v>2021</v>
      </c>
      <c r="R7" s="101" t="s">
        <v>56</v>
      </c>
      <c r="S7" s="106" t="s">
        <v>57</v>
      </c>
      <c r="T7" s="125">
        <v>0</v>
      </c>
      <c r="U7" s="101" t="s">
        <v>42</v>
      </c>
      <c r="V7" s="101" t="s">
        <v>43</v>
      </c>
      <c r="W7" s="25" t="s">
        <v>44</v>
      </c>
      <c r="X7" s="23" t="s">
        <v>58</v>
      </c>
      <c r="Y7" s="24"/>
      <c r="Z7" s="24"/>
      <c r="AA7" s="24"/>
      <c r="AB7" s="24"/>
    </row>
    <row r="8" spans="1:28" ht="78" customHeight="1" x14ac:dyDescent="0.25">
      <c r="A8" s="22">
        <v>1</v>
      </c>
      <c r="B8" s="22" t="s">
        <v>30</v>
      </c>
      <c r="C8" s="97" t="s">
        <v>46</v>
      </c>
      <c r="D8" s="110" t="s">
        <v>32</v>
      </c>
      <c r="E8" s="110"/>
      <c r="F8" s="101" t="s">
        <v>33</v>
      </c>
      <c r="G8" s="101" t="s">
        <v>34</v>
      </c>
      <c r="H8" s="101" t="s">
        <v>35</v>
      </c>
      <c r="I8" s="101"/>
      <c r="J8" s="101" t="s">
        <v>37</v>
      </c>
      <c r="K8" s="101" t="s">
        <v>38</v>
      </c>
      <c r="L8" s="50">
        <v>8316331</v>
      </c>
      <c r="M8" s="121" t="s">
        <v>161</v>
      </c>
      <c r="N8" s="23">
        <v>2021</v>
      </c>
      <c r="O8" s="101" t="s">
        <v>39</v>
      </c>
      <c r="P8" s="23" t="s">
        <v>45</v>
      </c>
      <c r="Q8" s="23">
        <v>2021</v>
      </c>
      <c r="R8" s="101" t="s">
        <v>40</v>
      </c>
      <c r="S8" s="106" t="s">
        <v>57</v>
      </c>
      <c r="T8" s="126">
        <f>1523000/1000</f>
        <v>1523</v>
      </c>
      <c r="U8" s="102" t="s">
        <v>42</v>
      </c>
      <c r="V8" s="101" t="s">
        <v>43</v>
      </c>
      <c r="W8" s="35" t="s">
        <v>44</v>
      </c>
      <c r="X8" s="23" t="s">
        <v>45</v>
      </c>
      <c r="Y8" s="24"/>
      <c r="Z8" s="24"/>
      <c r="AA8" s="24"/>
      <c r="AB8" s="24"/>
    </row>
    <row r="9" spans="1:28" ht="78" customHeight="1" x14ac:dyDescent="0.25">
      <c r="A9" s="22">
        <v>1</v>
      </c>
      <c r="B9" s="22" t="s">
        <v>59</v>
      </c>
      <c r="C9" s="97" t="s">
        <v>60</v>
      </c>
      <c r="D9" s="110" t="s">
        <v>32</v>
      </c>
      <c r="E9" s="110"/>
      <c r="F9" s="101" t="s">
        <v>61</v>
      </c>
      <c r="G9" s="101" t="s">
        <v>62</v>
      </c>
      <c r="H9" s="101" t="s">
        <v>35</v>
      </c>
      <c r="I9" s="101"/>
      <c r="J9" s="101"/>
      <c r="K9" s="101" t="s">
        <v>63</v>
      </c>
      <c r="L9" s="51" t="s">
        <v>162</v>
      </c>
      <c r="M9" s="121" t="s">
        <v>163</v>
      </c>
      <c r="N9" s="23">
        <v>2021</v>
      </c>
      <c r="O9" s="101" t="s">
        <v>65</v>
      </c>
      <c r="P9" s="23" t="s">
        <v>164</v>
      </c>
      <c r="Q9" s="23">
        <v>2021</v>
      </c>
      <c r="R9" s="101" t="s">
        <v>40</v>
      </c>
      <c r="S9" s="101" t="s">
        <v>57</v>
      </c>
      <c r="T9" s="124">
        <f>34300/1000</f>
        <v>34.299999999999997</v>
      </c>
      <c r="U9" s="101" t="s">
        <v>42</v>
      </c>
      <c r="V9" s="101" t="s">
        <v>43</v>
      </c>
      <c r="W9" s="25" t="s">
        <v>44</v>
      </c>
      <c r="X9" s="23" t="s">
        <v>66</v>
      </c>
      <c r="Y9" s="24"/>
      <c r="Z9" s="24"/>
      <c r="AA9" s="24"/>
      <c r="AB9" s="24"/>
    </row>
    <row r="10" spans="1:28" ht="79.650000000000006" customHeight="1" x14ac:dyDescent="0.25">
      <c r="A10" s="22">
        <v>1</v>
      </c>
      <c r="B10" s="22" t="s">
        <v>59</v>
      </c>
      <c r="C10" s="97" t="s">
        <v>67</v>
      </c>
      <c r="D10" s="110" t="s">
        <v>32</v>
      </c>
      <c r="E10" s="110"/>
      <c r="F10" s="101" t="s">
        <v>68</v>
      </c>
      <c r="G10" s="101" t="s">
        <v>62</v>
      </c>
      <c r="H10" s="101" t="s">
        <v>35</v>
      </c>
      <c r="I10" s="101"/>
      <c r="J10" s="101"/>
      <c r="K10" s="101" t="s">
        <v>63</v>
      </c>
      <c r="L10" s="52">
        <v>34872</v>
      </c>
      <c r="M10" s="121" t="s">
        <v>163</v>
      </c>
      <c r="N10" s="23">
        <v>2021</v>
      </c>
      <c r="O10" s="101" t="s">
        <v>70</v>
      </c>
      <c r="P10" s="23" t="s">
        <v>165</v>
      </c>
      <c r="Q10" s="23">
        <v>2021</v>
      </c>
      <c r="R10" s="101" t="s">
        <v>40</v>
      </c>
      <c r="S10" s="101" t="s">
        <v>57</v>
      </c>
      <c r="T10" s="124">
        <f>87600/1000</f>
        <v>87.6</v>
      </c>
      <c r="U10" s="101" t="s">
        <v>42</v>
      </c>
      <c r="V10" s="101" t="s">
        <v>43</v>
      </c>
      <c r="W10" s="25" t="s">
        <v>44</v>
      </c>
      <c r="X10" s="23" t="s">
        <v>71</v>
      </c>
      <c r="Y10" s="24"/>
      <c r="Z10" s="24"/>
      <c r="AA10" s="24"/>
      <c r="AB10" s="24"/>
    </row>
    <row r="11" spans="1:28" ht="38.4" customHeight="1" x14ac:dyDescent="0.25">
      <c r="A11" s="22">
        <v>1</v>
      </c>
      <c r="B11" s="22" t="s">
        <v>72</v>
      </c>
      <c r="C11" s="98" t="s">
        <v>73</v>
      </c>
      <c r="D11" s="110" t="s">
        <v>32</v>
      </c>
      <c r="E11" s="110"/>
      <c r="F11" s="102"/>
      <c r="G11" s="102"/>
      <c r="H11" s="102"/>
      <c r="I11" s="102"/>
      <c r="J11" s="102"/>
      <c r="K11" s="102"/>
      <c r="L11" s="22"/>
      <c r="M11" s="102"/>
      <c r="N11" s="23">
        <v>2021</v>
      </c>
      <c r="O11" s="102"/>
      <c r="P11" s="23"/>
      <c r="Q11" s="23">
        <v>2021</v>
      </c>
      <c r="R11" s="101" t="s">
        <v>40</v>
      </c>
      <c r="S11" s="106" t="s">
        <v>75</v>
      </c>
      <c r="T11" s="126"/>
      <c r="U11" s="102" t="s">
        <v>76</v>
      </c>
      <c r="V11" s="102"/>
      <c r="W11" s="35" t="s">
        <v>77</v>
      </c>
      <c r="X11" s="22"/>
      <c r="Y11" s="24"/>
      <c r="Z11" s="24"/>
      <c r="AA11" s="24"/>
      <c r="AB11" s="24"/>
    </row>
    <row r="12" spans="1:28" ht="81.599999999999994" customHeight="1" x14ac:dyDescent="0.25">
      <c r="A12" s="22">
        <v>1</v>
      </c>
      <c r="B12" s="22" t="s">
        <v>59</v>
      </c>
      <c r="C12" s="98" t="s">
        <v>78</v>
      </c>
      <c r="D12" s="110" t="s">
        <v>79</v>
      </c>
      <c r="E12" s="110"/>
      <c r="F12" s="101" t="s">
        <v>80</v>
      </c>
      <c r="G12" s="101" t="s">
        <v>62</v>
      </c>
      <c r="H12" s="101" t="s">
        <v>35</v>
      </c>
      <c r="I12" s="98"/>
      <c r="J12" s="98"/>
      <c r="K12" s="101" t="s">
        <v>63</v>
      </c>
      <c r="L12" s="51" t="s">
        <v>166</v>
      </c>
      <c r="M12" s="121" t="s">
        <v>163</v>
      </c>
      <c r="N12" s="23">
        <v>2021</v>
      </c>
      <c r="O12" s="101" t="s">
        <v>65</v>
      </c>
      <c r="P12" s="23" t="s">
        <v>164</v>
      </c>
      <c r="Q12" s="23">
        <v>2021</v>
      </c>
      <c r="R12" s="101" t="s">
        <v>40</v>
      </c>
      <c r="S12" s="106" t="s">
        <v>57</v>
      </c>
      <c r="T12" s="126">
        <f>8600/1000</f>
        <v>8.6</v>
      </c>
      <c r="U12" s="102" t="s">
        <v>42</v>
      </c>
      <c r="V12" s="101" t="s">
        <v>43</v>
      </c>
      <c r="W12" s="35" t="s">
        <v>44</v>
      </c>
      <c r="X12" s="23" t="s">
        <v>66</v>
      </c>
      <c r="Y12" s="24"/>
      <c r="Z12" s="24"/>
      <c r="AA12" s="24"/>
      <c r="AB12" s="24"/>
    </row>
    <row r="13" spans="1:28" ht="76.650000000000006" customHeight="1" x14ac:dyDescent="0.25">
      <c r="A13" s="22">
        <v>1</v>
      </c>
      <c r="B13" s="22" t="s">
        <v>59</v>
      </c>
      <c r="C13" s="97" t="s">
        <v>81</v>
      </c>
      <c r="D13" s="110" t="s">
        <v>79</v>
      </c>
      <c r="E13" s="110"/>
      <c r="F13" s="102"/>
      <c r="G13" s="101" t="s">
        <v>62</v>
      </c>
      <c r="H13" s="101" t="s">
        <v>35</v>
      </c>
      <c r="I13" s="98"/>
      <c r="J13" s="98"/>
      <c r="K13" s="101" t="s">
        <v>82</v>
      </c>
      <c r="L13" s="52">
        <v>8718</v>
      </c>
      <c r="M13" s="121" t="s">
        <v>163</v>
      </c>
      <c r="N13" s="23">
        <v>2021</v>
      </c>
      <c r="O13" s="101" t="s">
        <v>70</v>
      </c>
      <c r="P13" s="23" t="s">
        <v>165</v>
      </c>
      <c r="Q13" s="23">
        <v>2021</v>
      </c>
      <c r="R13" s="101" t="s">
        <v>40</v>
      </c>
      <c r="S13" s="106" t="s">
        <v>57</v>
      </c>
      <c r="T13" s="126">
        <f>21900/1000</f>
        <v>21.9</v>
      </c>
      <c r="U13" s="102" t="s">
        <v>42</v>
      </c>
      <c r="V13" s="101" t="s">
        <v>43</v>
      </c>
      <c r="W13" s="35" t="s">
        <v>44</v>
      </c>
      <c r="X13" s="23" t="s">
        <v>71</v>
      </c>
      <c r="Y13" s="24"/>
      <c r="Z13" s="24"/>
      <c r="AA13" s="24"/>
      <c r="AB13" s="24"/>
    </row>
    <row r="14" spans="1:28" ht="90" customHeight="1" x14ac:dyDescent="0.25">
      <c r="A14" s="22">
        <v>1</v>
      </c>
      <c r="B14" s="22" t="s">
        <v>59</v>
      </c>
      <c r="C14" s="97" t="s">
        <v>83</v>
      </c>
      <c r="D14" s="110" t="s">
        <v>79</v>
      </c>
      <c r="E14" s="110"/>
      <c r="F14" s="101" t="s">
        <v>84</v>
      </c>
      <c r="G14" s="101" t="s">
        <v>62</v>
      </c>
      <c r="H14" s="101" t="s">
        <v>35</v>
      </c>
      <c r="I14" s="102"/>
      <c r="J14" s="102"/>
      <c r="K14" s="101" t="s">
        <v>82</v>
      </c>
      <c r="L14" s="53" t="s">
        <v>167</v>
      </c>
      <c r="M14" s="121" t="s">
        <v>163</v>
      </c>
      <c r="N14" s="23">
        <v>2021</v>
      </c>
      <c r="O14" s="101" t="s">
        <v>70</v>
      </c>
      <c r="P14" s="23" t="s">
        <v>71</v>
      </c>
      <c r="Q14" s="23">
        <v>2021</v>
      </c>
      <c r="R14" s="101" t="s">
        <v>40</v>
      </c>
      <c r="S14" s="106" t="s">
        <v>57</v>
      </c>
      <c r="T14" s="126">
        <f>203400/1000</f>
        <v>203.4</v>
      </c>
      <c r="U14" s="102" t="s">
        <v>42</v>
      </c>
      <c r="V14" s="101" t="s">
        <v>43</v>
      </c>
      <c r="W14" s="35" t="s">
        <v>44</v>
      </c>
      <c r="X14" s="23" t="s">
        <v>71</v>
      </c>
      <c r="Y14" s="24"/>
      <c r="Z14" s="24"/>
      <c r="AA14" s="24"/>
      <c r="AB14" s="24"/>
    </row>
    <row r="15" spans="1:28" ht="81.599999999999994" customHeight="1" x14ac:dyDescent="0.25">
      <c r="A15" s="26">
        <v>2</v>
      </c>
      <c r="B15" s="27" t="s">
        <v>85</v>
      </c>
      <c r="C15" s="97" t="s">
        <v>86</v>
      </c>
      <c r="D15" s="110" t="s">
        <v>32</v>
      </c>
      <c r="E15" s="110"/>
      <c r="F15" s="102"/>
      <c r="G15" s="102" t="s">
        <v>87</v>
      </c>
      <c r="H15" s="102"/>
      <c r="I15" s="102"/>
      <c r="J15" s="102"/>
      <c r="K15" s="102"/>
      <c r="L15" s="54">
        <v>1196203</v>
      </c>
      <c r="M15" s="102" t="s">
        <v>161</v>
      </c>
      <c r="N15" s="28">
        <v>2021</v>
      </c>
      <c r="O15" s="101" t="s">
        <v>168</v>
      </c>
      <c r="P15" s="27" t="s">
        <v>169</v>
      </c>
      <c r="Q15" s="26">
        <v>2021</v>
      </c>
      <c r="R15" s="102" t="s">
        <v>90</v>
      </c>
      <c r="S15" s="106" t="s">
        <v>57</v>
      </c>
      <c r="T15" s="126">
        <f>254000/1000</f>
        <v>254</v>
      </c>
      <c r="U15" s="102" t="s">
        <v>91</v>
      </c>
      <c r="V15" s="102"/>
      <c r="W15" s="29" t="s">
        <v>44</v>
      </c>
      <c r="X15" s="28"/>
      <c r="Y15" s="24"/>
      <c r="Z15" s="24"/>
      <c r="AA15" s="24"/>
      <c r="AB15" s="24"/>
    </row>
    <row r="16" spans="1:28" ht="41.4" x14ac:dyDescent="0.25">
      <c r="A16" s="26">
        <v>2</v>
      </c>
      <c r="B16" s="27" t="s">
        <v>85</v>
      </c>
      <c r="C16" s="97" t="s">
        <v>92</v>
      </c>
      <c r="D16" s="110" t="s">
        <v>79</v>
      </c>
      <c r="E16" s="110"/>
      <c r="F16" s="102"/>
      <c r="G16" s="102" t="s">
        <v>87</v>
      </c>
      <c r="H16" s="98"/>
      <c r="I16" s="98"/>
      <c r="J16" s="98"/>
      <c r="K16" s="102"/>
      <c r="L16" s="54">
        <v>299051</v>
      </c>
      <c r="M16" s="102" t="s">
        <v>161</v>
      </c>
      <c r="N16" s="28">
        <v>2021</v>
      </c>
      <c r="O16" s="101" t="s">
        <v>168</v>
      </c>
      <c r="P16" s="27" t="s">
        <v>169</v>
      </c>
      <c r="Q16" s="26">
        <v>2021</v>
      </c>
      <c r="R16" s="102" t="s">
        <v>90</v>
      </c>
      <c r="S16" s="106" t="s">
        <v>57</v>
      </c>
      <c r="T16" s="126">
        <f>63500/1000</f>
        <v>63.5</v>
      </c>
      <c r="U16" s="102" t="s">
        <v>91</v>
      </c>
      <c r="V16" s="102"/>
      <c r="W16" s="29" t="s">
        <v>44</v>
      </c>
      <c r="X16" s="28"/>
      <c r="Y16" s="24"/>
      <c r="Z16" s="24"/>
      <c r="AA16" s="24"/>
      <c r="AB16" s="24"/>
    </row>
    <row r="17" spans="1:28" ht="74.400000000000006" customHeight="1" x14ac:dyDescent="0.25">
      <c r="A17" s="30">
        <v>3</v>
      </c>
      <c r="B17" s="31" t="s">
        <v>93</v>
      </c>
      <c r="C17" s="97" t="s">
        <v>94</v>
      </c>
      <c r="D17" s="110" t="s">
        <v>32</v>
      </c>
      <c r="E17" s="110"/>
      <c r="F17" s="101" t="s">
        <v>95</v>
      </c>
      <c r="G17" s="102" t="s">
        <v>96</v>
      </c>
      <c r="H17" s="102"/>
      <c r="I17" s="102"/>
      <c r="J17" s="102" t="s">
        <v>97</v>
      </c>
      <c r="K17" s="102" t="s">
        <v>98</v>
      </c>
      <c r="L17" s="30" t="s">
        <v>170</v>
      </c>
      <c r="M17" s="101" t="s">
        <v>171</v>
      </c>
      <c r="N17" s="30">
        <v>2021</v>
      </c>
      <c r="O17" s="102"/>
      <c r="P17" s="30"/>
      <c r="Q17" s="30">
        <v>2021</v>
      </c>
      <c r="R17" s="102" t="s">
        <v>73</v>
      </c>
      <c r="S17" s="122" t="s">
        <v>57</v>
      </c>
      <c r="T17" s="126">
        <f>2000000/1000</f>
        <v>2000</v>
      </c>
      <c r="U17" s="102" t="s">
        <v>76</v>
      </c>
      <c r="V17" s="102"/>
      <c r="W17" s="32" t="s">
        <v>100</v>
      </c>
      <c r="X17" s="31" t="s">
        <v>101</v>
      </c>
      <c r="Y17" s="24"/>
      <c r="Z17" s="24"/>
      <c r="AA17" s="24"/>
      <c r="AB17" s="24"/>
    </row>
    <row r="18" spans="1:28" ht="41.1" customHeight="1" x14ac:dyDescent="0.25">
      <c r="A18" s="30">
        <v>3</v>
      </c>
      <c r="B18" s="31" t="s">
        <v>93</v>
      </c>
      <c r="C18" s="97" t="s">
        <v>102</v>
      </c>
      <c r="D18" s="110" t="s">
        <v>32</v>
      </c>
      <c r="E18" s="110"/>
      <c r="F18" s="101" t="s">
        <v>95</v>
      </c>
      <c r="G18" s="102" t="s">
        <v>96</v>
      </c>
      <c r="H18" s="102"/>
      <c r="I18" s="102"/>
      <c r="J18" s="102" t="s">
        <v>97</v>
      </c>
      <c r="K18" s="102" t="s">
        <v>98</v>
      </c>
      <c r="L18" s="31" t="s">
        <v>172</v>
      </c>
      <c r="M18" s="101" t="s">
        <v>171</v>
      </c>
      <c r="N18" s="30">
        <v>2021</v>
      </c>
      <c r="O18" s="102"/>
      <c r="P18" s="30"/>
      <c r="Q18" s="30">
        <v>2021</v>
      </c>
      <c r="R18" s="102" t="s">
        <v>73</v>
      </c>
      <c r="S18" s="122" t="s">
        <v>57</v>
      </c>
      <c r="T18" s="126">
        <f>2000000/1000</f>
        <v>2000</v>
      </c>
      <c r="U18" s="102" t="s">
        <v>76</v>
      </c>
      <c r="V18" s="102"/>
      <c r="W18" s="32" t="s">
        <v>100</v>
      </c>
      <c r="X18" s="30" t="s">
        <v>103</v>
      </c>
      <c r="Y18" s="24"/>
      <c r="Z18" s="24"/>
      <c r="AA18" s="24"/>
      <c r="AB18" s="24"/>
    </row>
    <row r="19" spans="1:28" ht="41.1" customHeight="1" x14ac:dyDescent="0.25">
      <c r="A19" s="30">
        <v>3</v>
      </c>
      <c r="B19" s="31" t="s">
        <v>93</v>
      </c>
      <c r="C19" s="98" t="s">
        <v>104</v>
      </c>
      <c r="D19" s="110" t="s">
        <v>32</v>
      </c>
      <c r="E19" s="110"/>
      <c r="F19" s="101" t="s">
        <v>95</v>
      </c>
      <c r="G19" s="102" t="s">
        <v>96</v>
      </c>
      <c r="H19" s="102"/>
      <c r="I19" s="102"/>
      <c r="J19" s="102" t="s">
        <v>97</v>
      </c>
      <c r="K19" s="102" t="s">
        <v>98</v>
      </c>
      <c r="L19" s="31" t="s">
        <v>173</v>
      </c>
      <c r="M19" s="101" t="s">
        <v>171</v>
      </c>
      <c r="N19" s="30">
        <v>2021</v>
      </c>
      <c r="O19" s="102"/>
      <c r="P19" s="30"/>
      <c r="Q19" s="30">
        <v>2021</v>
      </c>
      <c r="R19" s="102" t="s">
        <v>73</v>
      </c>
      <c r="S19" s="122" t="s">
        <v>57</v>
      </c>
      <c r="T19" s="126">
        <f>2000000/1000</f>
        <v>2000</v>
      </c>
      <c r="U19" s="102" t="s">
        <v>76</v>
      </c>
      <c r="V19" s="102"/>
      <c r="W19" s="32" t="s">
        <v>100</v>
      </c>
      <c r="X19" s="30" t="s">
        <v>106</v>
      </c>
      <c r="Y19" s="24"/>
      <c r="Z19" s="24"/>
      <c r="AA19" s="24"/>
      <c r="AB19" s="24"/>
    </row>
    <row r="20" spans="1:28" ht="55.2" x14ac:dyDescent="0.25">
      <c r="A20" s="30">
        <v>3</v>
      </c>
      <c r="B20" s="31" t="s">
        <v>107</v>
      </c>
      <c r="C20" s="97" t="s">
        <v>108</v>
      </c>
      <c r="D20" s="110" t="s">
        <v>32</v>
      </c>
      <c r="E20" s="110"/>
      <c r="F20" s="101" t="s">
        <v>109</v>
      </c>
      <c r="G20" s="102" t="s">
        <v>73</v>
      </c>
      <c r="H20" s="102"/>
      <c r="I20" s="101" t="s">
        <v>110</v>
      </c>
      <c r="J20" s="102" t="s">
        <v>111</v>
      </c>
      <c r="K20" s="102" t="s">
        <v>112</v>
      </c>
      <c r="L20" s="31" t="s">
        <v>174</v>
      </c>
      <c r="M20" s="102" t="s">
        <v>73</v>
      </c>
      <c r="N20" s="30">
        <v>2021</v>
      </c>
      <c r="O20" s="102" t="s">
        <v>73</v>
      </c>
      <c r="P20" s="30" t="s">
        <v>175</v>
      </c>
      <c r="Q20" s="30">
        <v>2021</v>
      </c>
      <c r="R20" s="101" t="s">
        <v>73</v>
      </c>
      <c r="S20" s="106" t="s">
        <v>57</v>
      </c>
      <c r="T20" s="126">
        <v>0</v>
      </c>
      <c r="U20" s="102" t="s">
        <v>114</v>
      </c>
      <c r="V20" s="102" t="s">
        <v>73</v>
      </c>
      <c r="W20" s="32" t="s">
        <v>100</v>
      </c>
      <c r="X20" s="30"/>
      <c r="Y20" s="24"/>
      <c r="Z20" s="24"/>
      <c r="AA20" s="24"/>
      <c r="AB20" s="24"/>
    </row>
    <row r="21" spans="1:28" ht="138" customHeight="1" x14ac:dyDescent="0.25">
      <c r="A21" s="30">
        <v>3</v>
      </c>
      <c r="B21" s="31" t="s">
        <v>107</v>
      </c>
      <c r="C21" s="97" t="s">
        <v>115</v>
      </c>
      <c r="D21" s="110" t="s">
        <v>32</v>
      </c>
      <c r="E21" s="110"/>
      <c r="F21" s="101" t="s">
        <v>109</v>
      </c>
      <c r="G21" s="101" t="s">
        <v>96</v>
      </c>
      <c r="H21" s="102"/>
      <c r="I21" s="101" t="s">
        <v>110</v>
      </c>
      <c r="J21" s="102" t="s">
        <v>111</v>
      </c>
      <c r="K21" s="102" t="s">
        <v>112</v>
      </c>
      <c r="L21" s="31" t="s">
        <v>176</v>
      </c>
      <c r="M21" s="102" t="s">
        <v>177</v>
      </c>
      <c r="N21" s="30">
        <v>2021</v>
      </c>
      <c r="O21" s="102" t="s">
        <v>117</v>
      </c>
      <c r="P21" s="31" t="s">
        <v>178</v>
      </c>
      <c r="Q21" s="30">
        <v>2021</v>
      </c>
      <c r="R21" s="101" t="s">
        <v>118</v>
      </c>
      <c r="S21" s="106" t="s">
        <v>57</v>
      </c>
      <c r="T21" s="126">
        <f>450000/1000</f>
        <v>450</v>
      </c>
      <c r="U21" s="101" t="s">
        <v>114</v>
      </c>
      <c r="V21" s="101" t="s">
        <v>119</v>
      </c>
      <c r="W21" s="33" t="s">
        <v>100</v>
      </c>
      <c r="X21" s="31"/>
      <c r="Y21" s="24"/>
      <c r="Z21" s="24"/>
      <c r="AA21" s="24"/>
      <c r="AB21" s="24"/>
    </row>
    <row r="22" spans="1:28" ht="142.80000000000001" x14ac:dyDescent="0.25">
      <c r="A22" s="30">
        <v>3</v>
      </c>
      <c r="B22" s="31" t="s">
        <v>107</v>
      </c>
      <c r="C22" s="97" t="s">
        <v>120</v>
      </c>
      <c r="D22" s="110" t="s">
        <v>32</v>
      </c>
      <c r="E22" s="110"/>
      <c r="F22" s="101" t="s">
        <v>109</v>
      </c>
      <c r="G22" s="101" t="s">
        <v>96</v>
      </c>
      <c r="H22" s="102"/>
      <c r="I22" s="101" t="s">
        <v>110</v>
      </c>
      <c r="J22" s="102" t="s">
        <v>111</v>
      </c>
      <c r="K22" s="102" t="s">
        <v>112</v>
      </c>
      <c r="L22" s="31" t="s">
        <v>179</v>
      </c>
      <c r="M22" s="101" t="s">
        <v>180</v>
      </c>
      <c r="N22" s="30">
        <v>2021</v>
      </c>
      <c r="O22" s="102" t="s">
        <v>117</v>
      </c>
      <c r="P22" s="31" t="s">
        <v>178</v>
      </c>
      <c r="Q22" s="30">
        <v>2021</v>
      </c>
      <c r="R22" s="101" t="s">
        <v>118</v>
      </c>
      <c r="S22" s="106" t="s">
        <v>57</v>
      </c>
      <c r="T22" s="126">
        <f>750000/1000</f>
        <v>750</v>
      </c>
      <c r="U22" s="101" t="s">
        <v>114</v>
      </c>
      <c r="V22" s="101" t="s">
        <v>119</v>
      </c>
      <c r="W22" s="33" t="s">
        <v>100</v>
      </c>
      <c r="X22" s="30"/>
      <c r="Y22" s="24"/>
      <c r="Z22" s="24"/>
      <c r="AA22" s="24"/>
      <c r="AB22" s="24"/>
    </row>
    <row r="23" spans="1:28" ht="143.4" x14ac:dyDescent="0.25">
      <c r="A23" s="30">
        <v>3</v>
      </c>
      <c r="B23" s="30" t="s">
        <v>122</v>
      </c>
      <c r="C23" s="97" t="s">
        <v>123</v>
      </c>
      <c r="D23" s="110" t="s">
        <v>32</v>
      </c>
      <c r="E23" s="110"/>
      <c r="F23" s="102"/>
      <c r="G23" s="102" t="s">
        <v>87</v>
      </c>
      <c r="H23" s="102"/>
      <c r="I23" s="102"/>
      <c r="J23" s="101" t="s">
        <v>124</v>
      </c>
      <c r="K23" s="102" t="s">
        <v>98</v>
      </c>
      <c r="L23" s="31" t="s">
        <v>181</v>
      </c>
      <c r="M23" s="102"/>
      <c r="N23" s="30">
        <v>2021</v>
      </c>
      <c r="O23" s="101" t="s">
        <v>126</v>
      </c>
      <c r="P23" s="31"/>
      <c r="Q23" s="30">
        <v>2021</v>
      </c>
      <c r="R23" s="102" t="s">
        <v>127</v>
      </c>
      <c r="S23" s="122" t="s">
        <v>57</v>
      </c>
      <c r="T23" s="126">
        <f>600000/1000</f>
        <v>600</v>
      </c>
      <c r="U23" s="102" t="s">
        <v>114</v>
      </c>
      <c r="V23" s="102"/>
      <c r="W23" s="32" t="s">
        <v>100</v>
      </c>
      <c r="X23" s="31" t="s">
        <v>182</v>
      </c>
      <c r="Y23" s="24"/>
      <c r="Z23" s="24"/>
      <c r="AA23" s="24"/>
      <c r="AB23" s="24"/>
    </row>
    <row r="24" spans="1:28" ht="52.8" x14ac:dyDescent="0.25">
      <c r="A24" s="30">
        <v>3</v>
      </c>
      <c r="B24" s="30" t="s">
        <v>128</v>
      </c>
      <c r="C24" s="98" t="s">
        <v>128</v>
      </c>
      <c r="D24" s="110" t="s">
        <v>32</v>
      </c>
      <c r="E24" s="110"/>
      <c r="F24" s="101" t="s">
        <v>129</v>
      </c>
      <c r="G24" s="102" t="s">
        <v>96</v>
      </c>
      <c r="H24" s="102"/>
      <c r="I24" s="102"/>
      <c r="J24" s="102"/>
      <c r="K24" s="102" t="s">
        <v>130</v>
      </c>
      <c r="L24" s="31" t="s">
        <v>131</v>
      </c>
      <c r="M24" s="102" t="s">
        <v>73</v>
      </c>
      <c r="N24" s="30">
        <v>2021</v>
      </c>
      <c r="O24" s="102" t="s">
        <v>132</v>
      </c>
      <c r="P24" s="31" t="s">
        <v>178</v>
      </c>
      <c r="Q24" s="30">
        <v>2021</v>
      </c>
      <c r="R24" s="101" t="s">
        <v>118</v>
      </c>
      <c r="S24" s="122" t="s">
        <v>57</v>
      </c>
      <c r="T24" s="126">
        <f>160000/1000</f>
        <v>160</v>
      </c>
      <c r="U24" s="102" t="s">
        <v>114</v>
      </c>
      <c r="V24" s="102"/>
      <c r="W24" s="32" t="s">
        <v>100</v>
      </c>
      <c r="X24" s="30"/>
      <c r="Y24" s="24"/>
      <c r="Z24" s="24"/>
      <c r="AA24" s="24"/>
      <c r="AB24" s="24"/>
    </row>
    <row r="25" spans="1:28" ht="55.2" x14ac:dyDescent="0.25">
      <c r="A25" s="30">
        <v>3</v>
      </c>
      <c r="B25" s="30" t="s">
        <v>133</v>
      </c>
      <c r="C25" s="97" t="s">
        <v>134</v>
      </c>
      <c r="D25" s="110" t="s">
        <v>32</v>
      </c>
      <c r="E25" s="110"/>
      <c r="F25" s="101" t="s">
        <v>135</v>
      </c>
      <c r="G25" s="102" t="s">
        <v>87</v>
      </c>
      <c r="H25" s="102"/>
      <c r="I25" s="102"/>
      <c r="J25" s="102" t="s">
        <v>111</v>
      </c>
      <c r="K25" s="102" t="s">
        <v>136</v>
      </c>
      <c r="L25" s="30"/>
      <c r="M25" s="102" t="s">
        <v>183</v>
      </c>
      <c r="N25" s="30">
        <v>2021</v>
      </c>
      <c r="O25" s="102" t="s">
        <v>137</v>
      </c>
      <c r="P25" s="31"/>
      <c r="Q25" s="30">
        <v>2021</v>
      </c>
      <c r="R25" s="101" t="s">
        <v>40</v>
      </c>
      <c r="S25" s="122" t="s">
        <v>57</v>
      </c>
      <c r="T25" s="126">
        <f>500000/1000</f>
        <v>500</v>
      </c>
      <c r="U25" s="102" t="s">
        <v>114</v>
      </c>
      <c r="V25" s="102"/>
      <c r="W25" s="32" t="s">
        <v>100</v>
      </c>
      <c r="X25" s="30"/>
      <c r="Y25" s="24"/>
      <c r="Z25" s="24"/>
      <c r="AA25" s="24"/>
      <c r="AB25" s="24"/>
    </row>
    <row r="26" spans="1:28" x14ac:dyDescent="0.25">
      <c r="C26" s="99"/>
    </row>
    <row r="27" spans="1:28" x14ac:dyDescent="0.25">
      <c r="C27" s="99"/>
    </row>
    <row r="28" spans="1:28" ht="31.8" x14ac:dyDescent="0.55000000000000004">
      <c r="C28" s="119"/>
      <c r="S28" s="107" t="s">
        <v>138</v>
      </c>
      <c r="T28" s="127">
        <f>SUM(T6:T25)</f>
        <v>11925.3</v>
      </c>
      <c r="U28" s="109" t="s">
        <v>354</v>
      </c>
    </row>
    <row r="29" spans="1:28" x14ac:dyDescent="0.25">
      <c r="C29" s="99"/>
    </row>
  </sheetData>
  <autoFilter ref="A5:AB5" xr:uid="{00000000-0009-0000-0000-000003000000}"/>
  <hyperlinks>
    <hyperlink ref="C17" location="_ftn1" display="_ftn1" xr:uid="{00000000-0004-0000-0300-000000000000}"/>
    <hyperlink ref="C19" location="_ftn1" display="_ftn1" xr:uid="{00000000-0004-0000-0300-000001000000}"/>
    <hyperlink ref="C18" location="_ftn1" display="_ftn1" xr:uid="{00000000-0004-0000-0300-000002000000}"/>
  </hyperlink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'C:\Users\mtsc\AppData\Local\Microsoft\Windows\INetCache\Content.Outlook\GZCAG9H6\[20220117_UEIL_Fictitious Company CO2e estimates for scope 1 and 2 ME PVi.xlsx]Help database - do not change!'!#REF!</xm:f>
          </x14:formula1>
          <xm:sqref>W6:W25 S6:S25</xm:sqref>
        </x14:dataValidation>
        <x14:dataValidation type="list" showInputMessage="1" showErrorMessage="1" xr:uid="{00000000-0002-0000-0300-000002000000}">
          <x14:formula1>
            <xm:f>'C:\Users\mtsc\AppData\Local\Microsoft\Windows\INetCache\Content.Outlook\GZCAG9H6\[20220117_UEIL_Fictitious Company CO2e estimates for scope 1 and 2 ME PVi.xlsx]Help database - do not change!'!#REF!</xm:f>
          </x14:formula1>
          <xm:sqref>U6:U25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E27"/>
  <sheetViews>
    <sheetView zoomScale="70" zoomScaleNormal="70" workbookViewId="0">
      <selection activeCell="E11" sqref="E11"/>
    </sheetView>
  </sheetViews>
  <sheetFormatPr defaultColWidth="11.44140625" defaultRowHeight="13.2" x14ac:dyDescent="0.25"/>
  <cols>
    <col min="1" max="1" width="58.109375" customWidth="1"/>
    <col min="2" max="2" width="7.6640625" bestFit="1" customWidth="1"/>
    <col min="3" max="3" width="33.33203125" customWidth="1"/>
    <col min="4" max="4" width="26.77734375" customWidth="1"/>
    <col min="5" max="5" width="44.5546875" bestFit="1" customWidth="1"/>
  </cols>
  <sheetData>
    <row r="1" spans="1:5" ht="24.6" x14ac:dyDescent="0.4">
      <c r="A1" s="2" t="s">
        <v>139</v>
      </c>
      <c r="B1" s="2"/>
      <c r="E1" s="37">
        <f>'1. Reporting &amp; Reducing'!T2</f>
        <v>0</v>
      </c>
    </row>
    <row r="2" spans="1:5" ht="24.6" x14ac:dyDescent="0.4">
      <c r="A2" s="2"/>
      <c r="B2" s="2"/>
    </row>
    <row r="3" spans="1:5" ht="17.399999999999999" x14ac:dyDescent="0.3">
      <c r="A3" s="13" t="s">
        <v>140</v>
      </c>
      <c r="B3" s="13"/>
      <c r="C3" s="12"/>
      <c r="D3" s="12"/>
      <c r="E3" s="11" t="s">
        <v>141</v>
      </c>
    </row>
    <row r="4" spans="1:5" x14ac:dyDescent="0.25">
      <c r="A4" s="10" t="e">
        <f>'1. Reporting &amp; Reducing'!#REF!</f>
        <v>#REF!</v>
      </c>
      <c r="B4" s="10"/>
      <c r="C4" s="11" t="e">
        <f>'1. Reporting &amp; Reducing'!#REF!</f>
        <v>#REF!</v>
      </c>
      <c r="D4" s="12"/>
    </row>
    <row r="5" spans="1:5" x14ac:dyDescent="0.25">
      <c r="A5" s="12"/>
      <c r="B5" s="12"/>
      <c r="C5" s="12"/>
      <c r="D5" s="12"/>
      <c r="E5" s="12"/>
    </row>
    <row r="6" spans="1:5" x14ac:dyDescent="0.25">
      <c r="A6" s="12"/>
      <c r="B6" s="12"/>
      <c r="C6" s="12"/>
      <c r="D6" s="12"/>
      <c r="E6" s="12"/>
    </row>
    <row r="7" spans="1:5" ht="17.399999999999999" x14ac:dyDescent="0.3">
      <c r="A7" s="13" t="s">
        <v>142</v>
      </c>
      <c r="B7" s="13"/>
      <c r="C7" s="44" t="s">
        <v>143</v>
      </c>
      <c r="D7" s="12"/>
      <c r="E7" s="12"/>
    </row>
    <row r="8" spans="1:5" ht="17.399999999999999" x14ac:dyDescent="0.3">
      <c r="A8" s="10" t="s">
        <v>144</v>
      </c>
      <c r="B8" s="10"/>
      <c r="C8" s="14">
        <f>SUM(C9:C11)</f>
        <v>11925.3</v>
      </c>
      <c r="D8" s="15" t="s">
        <v>351</v>
      </c>
      <c r="E8" s="12"/>
    </row>
    <row r="9" spans="1:5" ht="17.399999999999999" x14ac:dyDescent="0.3">
      <c r="A9" s="48" t="s">
        <v>145</v>
      </c>
      <c r="B9" s="39" t="s">
        <v>146</v>
      </c>
      <c r="C9" s="40">
        <f>SUM('Example - Report&amp;Reducing'!$T$6:$T$14)</f>
        <v>3147.8</v>
      </c>
      <c r="D9" s="15" t="s">
        <v>351</v>
      </c>
      <c r="E9" s="12"/>
    </row>
    <row r="10" spans="1:5" ht="17.399999999999999" x14ac:dyDescent="0.3">
      <c r="A10" s="10"/>
      <c r="B10" s="39" t="s">
        <v>147</v>
      </c>
      <c r="C10" s="40">
        <f>SUM('Example - Report&amp;Reducing'!$T$15:$T$16)</f>
        <v>317.5</v>
      </c>
      <c r="D10" s="15" t="s">
        <v>351</v>
      </c>
      <c r="E10" s="12"/>
    </row>
    <row r="11" spans="1:5" ht="17.399999999999999" x14ac:dyDescent="0.3">
      <c r="A11" s="10"/>
      <c r="B11" s="39" t="s">
        <v>148</v>
      </c>
      <c r="C11" s="40">
        <f>SUM('Example - Report&amp;Reducing'!$T$17:$T$25)</f>
        <v>8460</v>
      </c>
      <c r="D11" s="15" t="s">
        <v>351</v>
      </c>
      <c r="E11" s="12"/>
    </row>
    <row r="12" spans="1:5" ht="17.399999999999999" x14ac:dyDescent="0.3">
      <c r="A12" s="10" t="s">
        <v>149</v>
      </c>
      <c r="B12" s="10"/>
      <c r="C12" s="40">
        <v>30000</v>
      </c>
      <c r="D12" s="15" t="s">
        <v>351</v>
      </c>
      <c r="E12" s="12"/>
    </row>
    <row r="13" spans="1:5" ht="17.399999999999999" x14ac:dyDescent="0.3">
      <c r="A13" s="10" t="s">
        <v>151</v>
      </c>
      <c r="B13" s="10"/>
      <c r="C13" s="40">
        <v>30000</v>
      </c>
      <c r="D13" s="15" t="s">
        <v>351</v>
      </c>
      <c r="E13" s="12"/>
    </row>
    <row r="14" spans="1:5" x14ac:dyDescent="0.25">
      <c r="A14" s="12"/>
      <c r="B14" s="12"/>
      <c r="C14" s="12"/>
      <c r="D14" s="12"/>
      <c r="E14" s="12"/>
    </row>
    <row r="15" spans="1:5" ht="17.399999999999999" x14ac:dyDescent="0.3">
      <c r="A15" s="13" t="s">
        <v>152</v>
      </c>
      <c r="B15" s="13"/>
      <c r="C15" s="14"/>
      <c r="D15" s="14"/>
      <c r="E15" s="12" t="s">
        <v>153</v>
      </c>
    </row>
    <row r="16" spans="1:5" ht="17.399999999999999" x14ac:dyDescent="0.3">
      <c r="A16" s="10" t="s">
        <v>154</v>
      </c>
      <c r="B16" s="10"/>
      <c r="C16" s="87">
        <f>SUM(C17:C19)</f>
        <v>0.39750999999999997</v>
      </c>
      <c r="D16" s="86" t="s">
        <v>352</v>
      </c>
      <c r="E16" s="12"/>
    </row>
    <row r="17" spans="1:5" ht="17.399999999999999" x14ac:dyDescent="0.3">
      <c r="A17" s="48" t="s">
        <v>145</v>
      </c>
      <c r="B17" s="39" t="s">
        <v>146</v>
      </c>
      <c r="C17" s="87">
        <f>SUM(C9/$C$13)</f>
        <v>0.10492666666666667</v>
      </c>
      <c r="D17" s="86" t="s">
        <v>352</v>
      </c>
      <c r="E17" s="12"/>
    </row>
    <row r="18" spans="1:5" ht="17.399999999999999" x14ac:dyDescent="0.3">
      <c r="A18" s="10"/>
      <c r="B18" s="39" t="s">
        <v>147</v>
      </c>
      <c r="C18" s="87">
        <f>SUM(C10/$C$13)</f>
        <v>1.0583333333333333E-2</v>
      </c>
      <c r="D18" s="86" t="s">
        <v>352</v>
      </c>
      <c r="E18" s="12"/>
    </row>
    <row r="19" spans="1:5" ht="17.399999999999999" x14ac:dyDescent="0.3">
      <c r="A19" s="10"/>
      <c r="B19" s="39" t="s">
        <v>148</v>
      </c>
      <c r="C19" s="87">
        <f>SUM(C11/$C$13)</f>
        <v>0.28199999999999997</v>
      </c>
      <c r="D19" s="86" t="s">
        <v>352</v>
      </c>
      <c r="E19" s="12"/>
    </row>
    <row r="20" spans="1:5" x14ac:dyDescent="0.25">
      <c r="A20" s="10"/>
      <c r="B20" s="10"/>
      <c r="C20" s="19"/>
      <c r="D20" s="19"/>
      <c r="E20" s="12"/>
    </row>
    <row r="21" spans="1:5" ht="17.399999999999999" x14ac:dyDescent="0.3">
      <c r="A21" s="13"/>
      <c r="B21" s="13"/>
      <c r="C21" s="12"/>
      <c r="D21" s="12"/>
      <c r="E21" s="12"/>
    </row>
    <row r="22" spans="1:5" ht="17.399999999999999" x14ac:dyDescent="0.3">
      <c r="A22" s="13" t="s">
        <v>156</v>
      </c>
      <c r="B22" s="41"/>
      <c r="C22" s="13" t="s">
        <v>159</v>
      </c>
      <c r="D22" s="42"/>
      <c r="E22" s="12"/>
    </row>
    <row r="23" spans="1:5" ht="17.399999999999999" x14ac:dyDescent="0.3">
      <c r="A23" s="16"/>
      <c r="B23" s="16"/>
      <c r="C23" s="12"/>
      <c r="D23" s="12"/>
      <c r="E23" s="12"/>
    </row>
    <row r="24" spans="1:5" ht="17.399999999999999" x14ac:dyDescent="0.3">
      <c r="A24" s="17"/>
      <c r="B24" s="17"/>
      <c r="C24" s="12"/>
      <c r="D24" s="12"/>
      <c r="E24" s="12"/>
    </row>
    <row r="25" spans="1:5" ht="17.399999999999999" x14ac:dyDescent="0.3">
      <c r="A25" s="17"/>
      <c r="B25" s="17"/>
      <c r="C25" s="12"/>
      <c r="D25" s="12"/>
      <c r="E25" s="12"/>
    </row>
    <row r="26" spans="1:5" ht="17.399999999999999" x14ac:dyDescent="0.3">
      <c r="A26" s="17"/>
      <c r="B26" s="17"/>
      <c r="C26" s="12"/>
      <c r="D26" s="12"/>
      <c r="E26" s="12"/>
    </row>
    <row r="27" spans="1:5" ht="17.399999999999999" x14ac:dyDescent="0.3">
      <c r="A27" s="17"/>
      <c r="B27" s="38"/>
    </row>
  </sheetData>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'Help database - do not change!'!$A$13:$A$18</xm:f>
          </x14:formula1>
          <xm:sqref>C22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5B009-7057-48EE-9AF9-0C76BC8C8C27}">
  <sheetPr>
    <tabColor theme="5" tint="0.59999389629810485"/>
  </sheetPr>
  <dimension ref="A4:D100"/>
  <sheetViews>
    <sheetView workbookViewId="0">
      <selection activeCell="C11" sqref="C11"/>
    </sheetView>
  </sheetViews>
  <sheetFormatPr defaultRowHeight="13.2" x14ac:dyDescent="0.25"/>
  <cols>
    <col min="1" max="1" width="10.109375" style="56" bestFit="1" customWidth="1"/>
    <col min="2" max="2" width="16.6640625" customWidth="1"/>
    <col min="3" max="3" width="72.77734375" customWidth="1"/>
    <col min="4" max="4" width="20.21875" customWidth="1"/>
  </cols>
  <sheetData>
    <row r="4" spans="1:4" ht="12" customHeight="1" x14ac:dyDescent="0.25"/>
    <row r="5" spans="1:4" ht="44.4" customHeight="1" thickBot="1" x14ac:dyDescent="0.3">
      <c r="A5" s="79" t="s">
        <v>346</v>
      </c>
      <c r="B5" s="83" t="s">
        <v>342</v>
      </c>
      <c r="C5" s="83" t="s">
        <v>343</v>
      </c>
      <c r="D5" s="82" t="s">
        <v>344</v>
      </c>
    </row>
    <row r="6" spans="1:4" ht="130.19999999999999" customHeight="1" x14ac:dyDescent="0.25">
      <c r="A6" s="84">
        <v>44628</v>
      </c>
      <c r="B6" s="78" t="s">
        <v>345</v>
      </c>
      <c r="C6" s="81" t="s">
        <v>429</v>
      </c>
      <c r="D6" s="80" t="s">
        <v>347</v>
      </c>
    </row>
    <row r="7" spans="1:4" ht="45" customHeight="1" x14ac:dyDescent="0.25">
      <c r="A7" s="128">
        <v>44656</v>
      </c>
      <c r="B7" s="78" t="s">
        <v>407</v>
      </c>
      <c r="C7" s="81" t="s">
        <v>406</v>
      </c>
      <c r="D7" s="56" t="s">
        <v>405</v>
      </c>
    </row>
    <row r="8" spans="1:4" ht="106.2" customHeight="1" x14ac:dyDescent="0.25">
      <c r="A8" s="128">
        <v>44705</v>
      </c>
      <c r="B8" s="78" t="s">
        <v>405</v>
      </c>
      <c r="C8" s="81" t="s">
        <v>430</v>
      </c>
      <c r="D8" s="56" t="s">
        <v>421</v>
      </c>
    </row>
    <row r="9" spans="1:4" ht="92.4" x14ac:dyDescent="0.25">
      <c r="A9" s="128">
        <v>44739</v>
      </c>
      <c r="B9" s="78" t="s">
        <v>421</v>
      </c>
      <c r="C9" s="81" t="s">
        <v>444</v>
      </c>
      <c r="D9" s="56" t="s">
        <v>428</v>
      </c>
    </row>
    <row r="10" spans="1:4" x14ac:dyDescent="0.25">
      <c r="A10" s="78"/>
      <c r="B10" s="78"/>
      <c r="C10" s="81"/>
      <c r="D10" s="56"/>
    </row>
    <row r="11" spans="1:4" x14ac:dyDescent="0.25">
      <c r="A11" s="78"/>
      <c r="B11" s="78"/>
      <c r="C11" s="81"/>
      <c r="D11" s="56"/>
    </row>
    <row r="12" spans="1:4" x14ac:dyDescent="0.25">
      <c r="A12" s="78"/>
      <c r="B12" s="78"/>
      <c r="C12" s="81"/>
      <c r="D12" s="56"/>
    </row>
    <row r="13" spans="1:4" x14ac:dyDescent="0.25">
      <c r="A13" s="78"/>
      <c r="B13" s="78"/>
      <c r="C13" s="81"/>
      <c r="D13" s="56"/>
    </row>
    <row r="14" spans="1:4" x14ac:dyDescent="0.25">
      <c r="A14" s="78"/>
      <c r="B14" s="78"/>
      <c r="C14" s="81"/>
      <c r="D14" s="56"/>
    </row>
    <row r="15" spans="1:4" x14ac:dyDescent="0.25">
      <c r="A15" s="78"/>
      <c r="B15" s="78"/>
      <c r="C15" s="81"/>
      <c r="D15" s="56"/>
    </row>
    <row r="16" spans="1:4" x14ac:dyDescent="0.25">
      <c r="A16" s="78"/>
      <c r="B16" s="78"/>
      <c r="C16" s="81"/>
      <c r="D16" s="56"/>
    </row>
    <row r="17" spans="1:4" x14ac:dyDescent="0.25">
      <c r="A17" s="78"/>
      <c r="B17" s="78"/>
      <c r="C17" s="81"/>
      <c r="D17" s="56"/>
    </row>
    <row r="18" spans="1:4" x14ac:dyDescent="0.25">
      <c r="A18" s="78"/>
      <c r="B18" s="78"/>
      <c r="C18" s="81"/>
      <c r="D18" s="56"/>
    </row>
    <row r="19" spans="1:4" x14ac:dyDescent="0.25">
      <c r="A19" s="78"/>
      <c r="B19" s="78"/>
      <c r="C19" s="81"/>
      <c r="D19" s="56"/>
    </row>
    <row r="20" spans="1:4" x14ac:dyDescent="0.25">
      <c r="A20" s="78"/>
      <c r="B20" s="78"/>
      <c r="C20" s="81"/>
      <c r="D20" s="56"/>
    </row>
    <row r="21" spans="1:4" x14ac:dyDescent="0.25">
      <c r="A21" s="78"/>
      <c r="B21" s="78"/>
      <c r="C21" s="81"/>
      <c r="D21" s="56"/>
    </row>
    <row r="22" spans="1:4" x14ac:dyDescent="0.25">
      <c r="A22" s="78"/>
      <c r="B22" s="78"/>
      <c r="C22" s="81"/>
      <c r="D22" s="56"/>
    </row>
    <row r="23" spans="1:4" x14ac:dyDescent="0.25">
      <c r="A23" s="78"/>
      <c r="B23" s="78"/>
      <c r="C23" s="81"/>
      <c r="D23" s="56"/>
    </row>
    <row r="24" spans="1:4" x14ac:dyDescent="0.25">
      <c r="A24" s="78"/>
      <c r="B24" s="78"/>
      <c r="C24" s="81"/>
      <c r="D24" s="56"/>
    </row>
    <row r="25" spans="1:4" x14ac:dyDescent="0.25">
      <c r="A25" s="78"/>
      <c r="B25" s="78"/>
      <c r="C25" s="81"/>
      <c r="D25" s="56"/>
    </row>
    <row r="26" spans="1:4" x14ac:dyDescent="0.25">
      <c r="A26" s="78"/>
      <c r="B26" s="78"/>
      <c r="C26" s="81"/>
      <c r="D26" s="56"/>
    </row>
    <row r="27" spans="1:4" x14ac:dyDescent="0.25">
      <c r="A27" s="78"/>
      <c r="B27" s="78"/>
      <c r="C27" s="81"/>
      <c r="D27" s="56"/>
    </row>
    <row r="28" spans="1:4" x14ac:dyDescent="0.25">
      <c r="A28" s="78"/>
      <c r="B28" s="78"/>
      <c r="C28" s="81"/>
      <c r="D28" s="56"/>
    </row>
    <row r="29" spans="1:4" x14ac:dyDescent="0.25">
      <c r="A29" s="78"/>
      <c r="B29" s="78"/>
      <c r="C29" s="81"/>
      <c r="D29" s="56"/>
    </row>
    <row r="30" spans="1:4" x14ac:dyDescent="0.25">
      <c r="A30" s="78"/>
      <c r="B30" s="78"/>
      <c r="C30" s="81"/>
      <c r="D30" s="56"/>
    </row>
    <row r="31" spans="1:4" x14ac:dyDescent="0.25">
      <c r="A31" s="78"/>
      <c r="B31" s="78"/>
      <c r="C31" s="81"/>
      <c r="D31" s="56"/>
    </row>
    <row r="32" spans="1:4" x14ac:dyDescent="0.25">
      <c r="A32" s="78"/>
      <c r="B32" s="78"/>
      <c r="C32" s="81"/>
      <c r="D32" s="56"/>
    </row>
    <row r="33" spans="1:4" x14ac:dyDescent="0.25">
      <c r="A33" s="78"/>
      <c r="B33" s="78"/>
      <c r="C33" s="81"/>
      <c r="D33" s="56"/>
    </row>
    <row r="34" spans="1:4" x14ac:dyDescent="0.25">
      <c r="A34" s="78"/>
      <c r="B34" s="78"/>
      <c r="C34" s="81"/>
      <c r="D34" s="56"/>
    </row>
    <row r="35" spans="1:4" x14ac:dyDescent="0.25">
      <c r="A35" s="78"/>
      <c r="B35" s="78"/>
      <c r="C35" s="81"/>
      <c r="D35" s="56"/>
    </row>
    <row r="36" spans="1:4" x14ac:dyDescent="0.25">
      <c r="A36" s="78"/>
      <c r="B36" s="78"/>
      <c r="C36" s="81"/>
      <c r="D36" s="56"/>
    </row>
    <row r="37" spans="1:4" x14ac:dyDescent="0.25">
      <c r="A37" s="78"/>
      <c r="B37" s="78"/>
      <c r="C37" s="81"/>
      <c r="D37" s="56"/>
    </row>
    <row r="38" spans="1:4" x14ac:dyDescent="0.25">
      <c r="A38" s="78"/>
      <c r="B38" s="78"/>
      <c r="C38" s="81"/>
      <c r="D38" s="56"/>
    </row>
    <row r="39" spans="1:4" x14ac:dyDescent="0.25">
      <c r="A39" s="78"/>
      <c r="B39" s="78"/>
      <c r="C39" s="81"/>
      <c r="D39" s="56"/>
    </row>
    <row r="40" spans="1:4" x14ac:dyDescent="0.25">
      <c r="A40" s="78"/>
      <c r="B40" s="78"/>
      <c r="C40" s="81"/>
      <c r="D40" s="56"/>
    </row>
    <row r="41" spans="1:4" x14ac:dyDescent="0.25">
      <c r="A41" s="78"/>
      <c r="B41" s="78"/>
      <c r="C41" s="81"/>
      <c r="D41" s="56"/>
    </row>
    <row r="42" spans="1:4" x14ac:dyDescent="0.25">
      <c r="A42" s="78"/>
      <c r="B42" s="78"/>
      <c r="C42" s="81"/>
      <c r="D42" s="56"/>
    </row>
    <row r="43" spans="1:4" x14ac:dyDescent="0.25">
      <c r="A43" s="78"/>
      <c r="B43" s="78"/>
      <c r="C43" s="81"/>
      <c r="D43" s="56"/>
    </row>
    <row r="44" spans="1:4" x14ac:dyDescent="0.25">
      <c r="A44" s="78"/>
      <c r="B44" s="78"/>
      <c r="C44" s="81"/>
      <c r="D44" s="56"/>
    </row>
    <row r="45" spans="1:4" x14ac:dyDescent="0.25">
      <c r="A45" s="78"/>
      <c r="B45" s="78"/>
      <c r="C45" s="81"/>
      <c r="D45" s="56"/>
    </row>
    <row r="46" spans="1:4" x14ac:dyDescent="0.25">
      <c r="A46" s="78"/>
      <c r="B46" s="78"/>
      <c r="C46" s="81"/>
      <c r="D46" s="56"/>
    </row>
    <row r="47" spans="1:4" x14ac:dyDescent="0.25">
      <c r="A47" s="78"/>
      <c r="B47" s="78"/>
      <c r="C47" s="81"/>
      <c r="D47" s="56"/>
    </row>
    <row r="48" spans="1:4" x14ac:dyDescent="0.25">
      <c r="A48" s="78"/>
      <c r="B48" s="78"/>
      <c r="C48" s="81"/>
      <c r="D48" s="56"/>
    </row>
    <row r="49" spans="1:4" x14ac:dyDescent="0.25">
      <c r="A49" s="78"/>
      <c r="B49" s="78"/>
      <c r="C49" s="81"/>
      <c r="D49" s="56"/>
    </row>
    <row r="50" spans="1:4" x14ac:dyDescent="0.25">
      <c r="A50" s="78"/>
      <c r="B50" s="78"/>
      <c r="C50" s="81"/>
      <c r="D50" s="56"/>
    </row>
    <row r="51" spans="1:4" x14ac:dyDescent="0.25">
      <c r="A51" s="78"/>
      <c r="B51" s="78"/>
      <c r="C51" s="81"/>
      <c r="D51" s="56"/>
    </row>
    <row r="52" spans="1:4" x14ac:dyDescent="0.25">
      <c r="A52" s="78"/>
      <c r="B52" s="78"/>
      <c r="C52" s="81"/>
      <c r="D52" s="56"/>
    </row>
    <row r="53" spans="1:4" x14ac:dyDescent="0.25">
      <c r="A53" s="78"/>
      <c r="B53" s="78"/>
      <c r="C53" s="81"/>
      <c r="D53" s="56"/>
    </row>
    <row r="54" spans="1:4" x14ac:dyDescent="0.25">
      <c r="A54" s="78"/>
      <c r="B54" s="78"/>
      <c r="C54" s="81"/>
      <c r="D54" s="56"/>
    </row>
    <row r="55" spans="1:4" x14ac:dyDescent="0.25">
      <c r="A55" s="78"/>
      <c r="B55" s="78"/>
      <c r="C55" s="81"/>
      <c r="D55" s="56"/>
    </row>
    <row r="56" spans="1:4" x14ac:dyDescent="0.25">
      <c r="A56" s="78"/>
      <c r="B56" s="78"/>
      <c r="C56" s="81"/>
      <c r="D56" s="56"/>
    </row>
    <row r="57" spans="1:4" x14ac:dyDescent="0.25">
      <c r="A57" s="78"/>
      <c r="B57" s="78"/>
      <c r="C57" s="81"/>
      <c r="D57" s="56"/>
    </row>
    <row r="58" spans="1:4" x14ac:dyDescent="0.25">
      <c r="A58" s="78"/>
      <c r="B58" s="78"/>
      <c r="C58" s="81"/>
      <c r="D58" s="56"/>
    </row>
    <row r="59" spans="1:4" x14ac:dyDescent="0.25">
      <c r="A59" s="78"/>
      <c r="B59" s="78"/>
      <c r="C59" s="81"/>
      <c r="D59" s="56"/>
    </row>
    <row r="60" spans="1:4" x14ac:dyDescent="0.25">
      <c r="A60" s="78"/>
      <c r="B60" s="78"/>
      <c r="C60" s="81"/>
      <c r="D60" s="56"/>
    </row>
    <row r="61" spans="1:4" x14ac:dyDescent="0.25">
      <c r="A61" s="78"/>
      <c r="B61" s="78"/>
      <c r="C61" s="81"/>
      <c r="D61" s="56"/>
    </row>
    <row r="62" spans="1:4" x14ac:dyDescent="0.25">
      <c r="A62" s="78"/>
      <c r="B62" s="78"/>
      <c r="C62" s="81"/>
      <c r="D62" s="56"/>
    </row>
    <row r="63" spans="1:4" x14ac:dyDescent="0.25">
      <c r="A63" s="78"/>
      <c r="B63" s="78"/>
      <c r="C63" s="81"/>
      <c r="D63" s="56"/>
    </row>
    <row r="64" spans="1:4" x14ac:dyDescent="0.25">
      <c r="A64" s="78"/>
      <c r="B64" s="78"/>
      <c r="C64" s="81"/>
      <c r="D64" s="56"/>
    </row>
    <row r="65" spans="1:4" x14ac:dyDescent="0.25">
      <c r="A65" s="78"/>
      <c r="B65" s="78"/>
      <c r="C65" s="81"/>
      <c r="D65" s="56"/>
    </row>
    <row r="66" spans="1:4" x14ac:dyDescent="0.25">
      <c r="A66" s="78"/>
      <c r="B66" s="78"/>
      <c r="C66" s="81"/>
      <c r="D66" s="56"/>
    </row>
    <row r="67" spans="1:4" x14ac:dyDescent="0.25">
      <c r="A67" s="78"/>
      <c r="B67" s="78"/>
      <c r="C67" s="81"/>
      <c r="D67" s="56"/>
    </row>
    <row r="68" spans="1:4" x14ac:dyDescent="0.25">
      <c r="A68" s="78"/>
      <c r="B68" s="78"/>
      <c r="C68" s="81"/>
      <c r="D68" s="56"/>
    </row>
    <row r="69" spans="1:4" x14ac:dyDescent="0.25">
      <c r="A69" s="78"/>
      <c r="B69" s="78"/>
      <c r="C69" s="81"/>
      <c r="D69" s="56"/>
    </row>
    <row r="70" spans="1:4" x14ac:dyDescent="0.25">
      <c r="A70" s="78"/>
      <c r="B70" s="78"/>
      <c r="C70" s="81"/>
      <c r="D70" s="56"/>
    </row>
    <row r="71" spans="1:4" x14ac:dyDescent="0.25">
      <c r="A71" s="78"/>
      <c r="B71" s="78"/>
      <c r="C71" s="81"/>
      <c r="D71" s="56"/>
    </row>
    <row r="72" spans="1:4" x14ac:dyDescent="0.25">
      <c r="A72" s="78"/>
      <c r="B72" s="78"/>
      <c r="C72" s="81"/>
      <c r="D72" s="56"/>
    </row>
    <row r="73" spans="1:4" x14ac:dyDescent="0.25">
      <c r="A73" s="78"/>
      <c r="B73" s="78"/>
      <c r="C73" s="81"/>
      <c r="D73" s="56"/>
    </row>
    <row r="74" spans="1:4" x14ac:dyDescent="0.25">
      <c r="A74" s="78"/>
      <c r="B74" s="78"/>
      <c r="C74" s="81"/>
      <c r="D74" s="56"/>
    </row>
    <row r="75" spans="1:4" x14ac:dyDescent="0.25">
      <c r="A75" s="78"/>
      <c r="B75" s="78"/>
      <c r="C75" s="81"/>
      <c r="D75" s="56"/>
    </row>
    <row r="76" spans="1:4" x14ac:dyDescent="0.25">
      <c r="A76" s="78"/>
      <c r="B76" s="78"/>
      <c r="C76" s="81"/>
      <c r="D76" s="56"/>
    </row>
    <row r="77" spans="1:4" x14ac:dyDescent="0.25">
      <c r="A77" s="78"/>
      <c r="B77" s="78"/>
      <c r="C77" s="81"/>
      <c r="D77" s="56"/>
    </row>
    <row r="78" spans="1:4" x14ac:dyDescent="0.25">
      <c r="A78" s="78"/>
      <c r="B78" s="78"/>
      <c r="C78" s="81"/>
      <c r="D78" s="56"/>
    </row>
    <row r="79" spans="1:4" x14ac:dyDescent="0.25">
      <c r="A79" s="78"/>
      <c r="B79" s="78"/>
      <c r="C79" s="81"/>
      <c r="D79" s="56"/>
    </row>
    <row r="80" spans="1:4" x14ac:dyDescent="0.25">
      <c r="A80" s="78"/>
      <c r="B80" s="78"/>
      <c r="C80" s="81"/>
      <c r="D80" s="56"/>
    </row>
    <row r="81" spans="1:4" x14ac:dyDescent="0.25">
      <c r="A81" s="78"/>
      <c r="B81" s="78"/>
      <c r="C81" s="81"/>
      <c r="D81" s="56"/>
    </row>
    <row r="82" spans="1:4" x14ac:dyDescent="0.25">
      <c r="A82" s="78"/>
      <c r="B82" s="78"/>
      <c r="C82" s="81"/>
      <c r="D82" s="56"/>
    </row>
    <row r="83" spans="1:4" x14ac:dyDescent="0.25">
      <c r="A83" s="78"/>
      <c r="B83" s="78"/>
      <c r="C83" s="81"/>
      <c r="D83" s="56"/>
    </row>
    <row r="84" spans="1:4" x14ac:dyDescent="0.25">
      <c r="A84" s="78"/>
      <c r="B84" s="78"/>
      <c r="C84" s="81"/>
      <c r="D84" s="56"/>
    </row>
    <row r="85" spans="1:4" x14ac:dyDescent="0.25">
      <c r="A85" s="78"/>
      <c r="B85" s="78"/>
      <c r="C85" s="81"/>
      <c r="D85" s="56"/>
    </row>
    <row r="86" spans="1:4" x14ac:dyDescent="0.25">
      <c r="A86" s="78"/>
      <c r="B86" s="78"/>
      <c r="C86" s="81"/>
      <c r="D86" s="56"/>
    </row>
    <row r="87" spans="1:4" x14ac:dyDescent="0.25">
      <c r="A87" s="78"/>
      <c r="B87" s="78"/>
      <c r="C87" s="81"/>
      <c r="D87" s="56"/>
    </row>
    <row r="88" spans="1:4" x14ac:dyDescent="0.25">
      <c r="A88" s="78"/>
      <c r="B88" s="78"/>
      <c r="C88" s="81"/>
      <c r="D88" s="56"/>
    </row>
    <row r="89" spans="1:4" x14ac:dyDescent="0.25">
      <c r="A89" s="78"/>
      <c r="B89" s="78"/>
      <c r="C89" s="81"/>
      <c r="D89" s="56"/>
    </row>
    <row r="90" spans="1:4" x14ac:dyDescent="0.25">
      <c r="A90" s="78"/>
      <c r="B90" s="78"/>
      <c r="C90" s="81"/>
      <c r="D90" s="56"/>
    </row>
    <row r="91" spans="1:4" x14ac:dyDescent="0.25">
      <c r="A91" s="78"/>
      <c r="B91" s="78"/>
      <c r="C91" s="81"/>
      <c r="D91" s="56"/>
    </row>
    <row r="92" spans="1:4" x14ac:dyDescent="0.25">
      <c r="A92" s="78"/>
      <c r="B92" s="78"/>
      <c r="C92" s="81"/>
      <c r="D92" s="56"/>
    </row>
    <row r="93" spans="1:4" x14ac:dyDescent="0.25">
      <c r="A93" s="78"/>
      <c r="B93" s="78"/>
      <c r="C93" s="81"/>
      <c r="D93" s="56"/>
    </row>
    <row r="94" spans="1:4" x14ac:dyDescent="0.25">
      <c r="A94" s="78"/>
      <c r="B94" s="78"/>
      <c r="C94" s="81"/>
      <c r="D94" s="56"/>
    </row>
    <row r="95" spans="1:4" x14ac:dyDescent="0.25">
      <c r="A95" s="78"/>
      <c r="B95" s="78"/>
      <c r="C95" s="81"/>
      <c r="D95" s="56"/>
    </row>
    <row r="96" spans="1:4" x14ac:dyDescent="0.25">
      <c r="A96" s="78"/>
      <c r="B96" s="78"/>
      <c r="C96" s="81"/>
      <c r="D96" s="56"/>
    </row>
    <row r="97" spans="1:4" x14ac:dyDescent="0.25">
      <c r="A97" s="78"/>
      <c r="B97" s="78"/>
      <c r="C97" s="81"/>
      <c r="D97" s="56"/>
    </row>
    <row r="98" spans="1:4" x14ac:dyDescent="0.25">
      <c r="A98" s="78"/>
      <c r="B98" s="78"/>
      <c r="C98" s="81"/>
      <c r="D98" s="56"/>
    </row>
    <row r="99" spans="1:4" x14ac:dyDescent="0.25">
      <c r="A99" s="78"/>
      <c r="B99" s="78"/>
      <c r="C99" s="81"/>
      <c r="D99" s="56"/>
    </row>
    <row r="100" spans="1:4" x14ac:dyDescent="0.25">
      <c r="A100" s="78"/>
      <c r="B100" s="78"/>
      <c r="C100" s="81"/>
      <c r="D100" s="5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2"/>
  <sheetViews>
    <sheetView workbookViewId="0">
      <selection activeCell="H22" sqref="H22"/>
    </sheetView>
  </sheetViews>
  <sheetFormatPr defaultColWidth="8.6640625" defaultRowHeight="13.2" x14ac:dyDescent="0.25"/>
  <cols>
    <col min="1" max="1" width="51.109375" bestFit="1" customWidth="1"/>
  </cols>
  <sheetData>
    <row r="1" spans="1:2" x14ac:dyDescent="0.25">
      <c r="A1" s="11" t="s">
        <v>184</v>
      </c>
    </row>
    <row r="2" spans="1:2" x14ac:dyDescent="0.25">
      <c r="A2" s="12" t="s">
        <v>73</v>
      </c>
    </row>
    <row r="3" spans="1:2" x14ac:dyDescent="0.25">
      <c r="A3" s="20" t="s">
        <v>91</v>
      </c>
      <c r="B3" s="3"/>
    </row>
    <row r="4" spans="1:2" x14ac:dyDescent="0.25">
      <c r="A4" s="12" t="s">
        <v>42</v>
      </c>
      <c r="B4" s="3"/>
    </row>
    <row r="5" spans="1:2" x14ac:dyDescent="0.25">
      <c r="A5" s="12" t="s">
        <v>114</v>
      </c>
      <c r="B5" s="3"/>
    </row>
    <row r="6" spans="1:2" x14ac:dyDescent="0.25">
      <c r="A6" s="12" t="s">
        <v>76</v>
      </c>
      <c r="B6" s="3"/>
    </row>
    <row r="7" spans="1:2" x14ac:dyDescent="0.25">
      <c r="A7" s="12"/>
    </row>
    <row r="8" spans="1:2" ht="26.4" x14ac:dyDescent="0.25">
      <c r="A8" s="21" t="s">
        <v>185</v>
      </c>
    </row>
    <row r="9" spans="1:2" ht="26.4" x14ac:dyDescent="0.25">
      <c r="A9" s="34" t="s">
        <v>186</v>
      </c>
    </row>
    <row r="10" spans="1:2" ht="39.6" x14ac:dyDescent="0.25">
      <c r="A10" s="34" t="s">
        <v>187</v>
      </c>
    </row>
    <row r="11" spans="1:2" ht="26.4" x14ac:dyDescent="0.25">
      <c r="A11" s="34" t="s">
        <v>41</v>
      </c>
    </row>
    <row r="12" spans="1:2" x14ac:dyDescent="0.25">
      <c r="A12" s="12"/>
    </row>
    <row r="13" spans="1:2" x14ac:dyDescent="0.25">
      <c r="A13" s="12" t="s">
        <v>157</v>
      </c>
    </row>
    <row r="14" spans="1:2" x14ac:dyDescent="0.25">
      <c r="A14" s="12" t="s">
        <v>188</v>
      </c>
    </row>
    <row r="15" spans="1:2" x14ac:dyDescent="0.25">
      <c r="A15" s="12" t="s">
        <v>189</v>
      </c>
    </row>
    <row r="16" spans="1:2" x14ac:dyDescent="0.25">
      <c r="A16" s="12" t="s">
        <v>190</v>
      </c>
    </row>
    <row r="17" spans="1:1" x14ac:dyDescent="0.25">
      <c r="A17" s="12" t="s">
        <v>159</v>
      </c>
    </row>
    <row r="18" spans="1:1" x14ac:dyDescent="0.25">
      <c r="A18" s="12" t="s">
        <v>191</v>
      </c>
    </row>
    <row r="20" spans="1:1" x14ac:dyDescent="0.25">
      <c r="A20" t="s">
        <v>100</v>
      </c>
    </row>
    <row r="21" spans="1:1" x14ac:dyDescent="0.25">
      <c r="A21" t="s">
        <v>192</v>
      </c>
    </row>
    <row r="22" spans="1:1" x14ac:dyDescent="0.25">
      <c r="A22"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AE53E16EB8964D891D01BF7F0612BB" ma:contentTypeVersion="7" ma:contentTypeDescription="Create a new document." ma:contentTypeScope="" ma:versionID="4039e72961129a571e1b7124a01db064">
  <xsd:schema xmlns:xsd="http://www.w3.org/2001/XMLSchema" xmlns:xs="http://www.w3.org/2001/XMLSchema" xmlns:p="http://schemas.microsoft.com/office/2006/metadata/properties" xmlns:ns2="55373deb-0e3d-4d30-9523-b8bfbdce6564" targetNamespace="http://schemas.microsoft.com/office/2006/metadata/properties" ma:root="true" ma:fieldsID="76438d4af791310a1a1def6e7471e742" ns2:_="">
    <xsd:import namespace="55373deb-0e3d-4d30-9523-b8bfbdce65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73deb-0e3d-4d30-9523-b8bfbdce6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5DB1C4-9C8B-4D74-BCE0-50EEFFE39E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EAB0178-8423-4F22-B5FC-DF9A96623EEA}">
  <ds:schemaRefs>
    <ds:schemaRef ds:uri="http://schemas.microsoft.com/sharepoint/v3/contenttype/forms"/>
  </ds:schemaRefs>
</ds:datastoreItem>
</file>

<file path=customXml/itemProps3.xml><?xml version="1.0" encoding="utf-8"?>
<ds:datastoreItem xmlns:ds="http://schemas.openxmlformats.org/officeDocument/2006/customXml" ds:itemID="{38003394-6559-4C02-9907-66952F6DB3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73deb-0e3d-4d30-9523-b8bfbdce6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Guideline, how to use template</vt:lpstr>
      <vt:lpstr>1. Reporting &amp; Reducing</vt:lpstr>
      <vt:lpstr>2. Footprint</vt:lpstr>
      <vt:lpstr>Fictitious company as example</vt:lpstr>
      <vt:lpstr>Example - Report&amp;Reducing</vt:lpstr>
      <vt:lpstr>Example - Footprint</vt:lpstr>
      <vt:lpstr>Summary of template revisions </vt:lpstr>
      <vt:lpstr>Help database - do not change!</vt:lpstr>
      <vt:lpstr>'Example - Report&amp;Reducing'!_ftn1</vt:lpstr>
      <vt:lpstr>'1. Reporting &amp; Reducing'!_ftnref1</vt:lpstr>
      <vt:lpstr>'Example - Report&amp;Reducing'!_ftnref1</vt:lpstr>
    </vt:vector>
  </TitlesOfParts>
  <Manager/>
  <Company>Blaser Swisslube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Mathias Y. Schaller</dc:creator>
  <cp:keywords/>
  <dc:description/>
  <cp:lastModifiedBy>Mathew Evans</cp:lastModifiedBy>
  <cp:revision/>
  <dcterms:created xsi:type="dcterms:W3CDTF">2021-08-10T17:45:39Z</dcterms:created>
  <dcterms:modified xsi:type="dcterms:W3CDTF">2022-07-12T12:54:07Z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0x010100DFAE53E16EB8964D891D01BF7F0612BB</vt:lpwstr>
  </property>
</Properties>
</file>